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3\Edital 040.2023 - Tomada de Preço - Emissário ETE Água Verde\Anexos para site\"/>
    </mc:Choice>
  </mc:AlternateContent>
  <xr:revisionPtr revIDLastSave="0" documentId="8_{6C6CB245-DC20-4E0F-8F18-EE3DFEA77397}" xr6:coauthVersionLast="47" xr6:coauthVersionMax="47" xr10:uidLastSave="{00000000-0000-0000-0000-000000000000}"/>
  <workbookProtection lockStructure="1"/>
  <bookViews>
    <workbookView xWindow="-120" yWindow="-120" windowWidth="29040" windowHeight="1584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A4" i="7" l="1"/>
  <c r="A3" i="7"/>
  <c r="E24" i="6"/>
  <c r="E23" i="6"/>
  <c r="B13" i="6"/>
  <c r="B12" i="6"/>
  <c r="I5" i="6"/>
  <c r="E5" i="6"/>
  <c r="B5" i="6"/>
  <c r="H4" i="6"/>
  <c r="B4" i="6"/>
  <c r="B3" i="6"/>
  <c r="E27" i="5"/>
  <c r="E26" i="5"/>
  <c r="J15" i="5"/>
  <c r="D14" i="5"/>
  <c r="I40" i="2" s="1"/>
  <c r="J40" i="2" s="1"/>
  <c r="K40" i="2" s="1"/>
  <c r="D13" i="5"/>
  <c r="J13" i="5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J18" i="4"/>
  <c r="I18" i="4"/>
  <c r="J16" i="4"/>
  <c r="J15" i="4"/>
  <c r="D14" i="4"/>
  <c r="D13" i="4"/>
  <c r="J13" i="4" s="1"/>
  <c r="J12" i="4"/>
  <c r="J11" i="4"/>
  <c r="J10" i="4"/>
  <c r="J9" i="4"/>
  <c r="J8" i="4"/>
  <c r="I5" i="4"/>
  <c r="E5" i="4"/>
  <c r="B5" i="4"/>
  <c r="H4" i="4"/>
  <c r="B4" i="4"/>
  <c r="B3" i="4"/>
  <c r="L14" i="3"/>
  <c r="L13" i="3"/>
  <c r="L12" i="3"/>
  <c r="L11" i="3"/>
  <c r="L10" i="3"/>
  <c r="L9" i="3"/>
  <c r="L8" i="3"/>
  <c r="I5" i="3"/>
  <c r="E5" i="3"/>
  <c r="B5" i="3"/>
  <c r="H4" i="3"/>
  <c r="B4" i="3"/>
  <c r="B3" i="3"/>
  <c r="E81" i="2"/>
  <c r="E80" i="2"/>
  <c r="I67" i="2"/>
  <c r="J67" i="2" s="1"/>
  <c r="K67" i="2" s="1"/>
  <c r="I59" i="2"/>
  <c r="J59" i="2" s="1"/>
  <c r="K59" i="2" s="1"/>
  <c r="I53" i="2"/>
  <c r="J53" i="2" s="1"/>
  <c r="K53" i="2" s="1"/>
  <c r="I45" i="2"/>
  <c r="J45" i="2" s="1"/>
  <c r="K45" i="2" s="1"/>
  <c r="I27" i="2"/>
  <c r="J27" i="2" s="1"/>
  <c r="K27" i="2" s="1"/>
  <c r="I21" i="2"/>
  <c r="J21" i="2" s="1"/>
  <c r="K21" i="2" s="1"/>
  <c r="I9" i="2"/>
  <c r="J9" i="2" s="1"/>
  <c r="K9" i="2" s="1"/>
  <c r="I5" i="2"/>
  <c r="E5" i="2"/>
  <c r="B5" i="2"/>
  <c r="H4" i="2"/>
  <c r="B4" i="2"/>
  <c r="B3" i="2"/>
  <c r="I39" i="2" l="1"/>
  <c r="J39" i="2" s="1"/>
  <c r="K39" i="2" s="1"/>
  <c r="I69" i="2"/>
  <c r="J69" i="2" s="1"/>
  <c r="K69" i="2" s="1"/>
  <c r="I65" i="2"/>
  <c r="J65" i="2" s="1"/>
  <c r="K65" i="2" s="1"/>
  <c r="I61" i="2"/>
  <c r="J61" i="2" s="1"/>
  <c r="K61" i="2" s="1"/>
  <c r="I55" i="2"/>
  <c r="J55" i="2" s="1"/>
  <c r="K55" i="2" s="1"/>
  <c r="I51" i="2"/>
  <c r="J51" i="2" s="1"/>
  <c r="K51" i="2" s="1"/>
  <c r="I47" i="2"/>
  <c r="J47" i="2" s="1"/>
  <c r="K47" i="2" s="1"/>
  <c r="I43" i="2"/>
  <c r="J43" i="2" s="1"/>
  <c r="K43" i="2" s="1"/>
  <c r="I31" i="2"/>
  <c r="J31" i="2" s="1"/>
  <c r="K31" i="2" s="1"/>
  <c r="I25" i="2"/>
  <c r="J25" i="2" s="1"/>
  <c r="K25" i="2" s="1"/>
  <c r="I19" i="2"/>
  <c r="J19" i="2" s="1"/>
  <c r="K19" i="2" s="1"/>
  <c r="I11" i="2"/>
  <c r="J11" i="2" s="1"/>
  <c r="K11" i="2" s="1"/>
  <c r="A1" i="7"/>
  <c r="I66" i="2"/>
  <c r="J66" i="2" s="1"/>
  <c r="K66" i="2" s="1"/>
  <c r="I62" i="2"/>
  <c r="J62" i="2" s="1"/>
  <c r="K62" i="2" s="1"/>
  <c r="I58" i="2"/>
  <c r="J58" i="2" s="1"/>
  <c r="K58" i="2" s="1"/>
  <c r="I56" i="2"/>
  <c r="J56" i="2" s="1"/>
  <c r="K56" i="2" s="1"/>
  <c r="I52" i="2"/>
  <c r="J52" i="2" s="1"/>
  <c r="K52" i="2" s="1"/>
  <c r="I10" i="2"/>
  <c r="J10" i="2" s="1"/>
  <c r="K10" i="2" s="1"/>
  <c r="K8" i="2" s="1"/>
  <c r="I20" i="2"/>
  <c r="J20" i="2" s="1"/>
  <c r="K20" i="2" s="1"/>
  <c r="I26" i="2"/>
  <c r="J26" i="2" s="1"/>
  <c r="K26" i="2" s="1"/>
  <c r="I38" i="2"/>
  <c r="J38" i="2" s="1"/>
  <c r="K38" i="2" s="1"/>
  <c r="I44" i="2"/>
  <c r="J44" i="2" s="1"/>
  <c r="K44" i="2" s="1"/>
  <c r="I46" i="2"/>
  <c r="J46" i="2" s="1"/>
  <c r="K46" i="2" s="1"/>
  <c r="I63" i="2"/>
  <c r="J63" i="2" s="1"/>
  <c r="K63" i="2" s="1"/>
  <c r="A2" i="7"/>
  <c r="I41" i="2"/>
  <c r="J41" i="2" s="1"/>
  <c r="K41" i="2" s="1"/>
  <c r="I37" i="2"/>
  <c r="J37" i="2" s="1"/>
  <c r="K37" i="2" s="1"/>
  <c r="I33" i="2"/>
  <c r="J33" i="2" s="1"/>
  <c r="K33" i="2" s="1"/>
  <c r="I13" i="2"/>
  <c r="J13" i="2" s="1"/>
  <c r="K13" i="2" s="1"/>
  <c r="I16" i="2"/>
  <c r="J16" i="2" s="1"/>
  <c r="K16" i="2" s="1"/>
  <c r="K15" i="2" s="1"/>
  <c r="I18" i="2"/>
  <c r="J18" i="2" s="1"/>
  <c r="K18" i="2" s="1"/>
  <c r="I24" i="2"/>
  <c r="J24" i="2" s="1"/>
  <c r="K24" i="2" s="1"/>
  <c r="I30" i="2"/>
  <c r="J30" i="2" s="1"/>
  <c r="K30" i="2" s="1"/>
  <c r="I34" i="2"/>
  <c r="J34" i="2" s="1"/>
  <c r="K34" i="2" s="1"/>
  <c r="I36" i="2"/>
  <c r="J36" i="2" s="1"/>
  <c r="K36" i="2" s="1"/>
  <c r="I49" i="2"/>
  <c r="J49" i="2" s="1"/>
  <c r="K49" i="2" s="1"/>
  <c r="I54" i="2"/>
  <c r="J54" i="2" s="1"/>
  <c r="K54" i="2" s="1"/>
  <c r="I60" i="2"/>
  <c r="J60" i="2" s="1"/>
  <c r="K60" i="2" s="1"/>
  <c r="I68" i="2"/>
  <c r="J68" i="2" s="1"/>
  <c r="K68" i="2" s="1"/>
  <c r="I12" i="2"/>
  <c r="J12" i="2" s="1"/>
  <c r="K12" i="2" s="1"/>
  <c r="I17" i="2"/>
  <c r="J17" i="2" s="1"/>
  <c r="K17" i="2" s="1"/>
  <c r="I23" i="2"/>
  <c r="J23" i="2" s="1"/>
  <c r="K23" i="2" s="1"/>
  <c r="K22" i="2" s="1"/>
  <c r="C10" i="3" s="1"/>
  <c r="I29" i="2"/>
  <c r="J29" i="2" s="1"/>
  <c r="K29" i="2" s="1"/>
  <c r="K28" i="2" s="1"/>
  <c r="C11" i="3" s="1"/>
  <c r="I35" i="2"/>
  <c r="J35" i="2" s="1"/>
  <c r="K35" i="2" s="1"/>
  <c r="I48" i="2"/>
  <c r="J48" i="2" s="1"/>
  <c r="K48" i="2" s="1"/>
  <c r="I50" i="2"/>
  <c r="J50" i="2" s="1"/>
  <c r="K50" i="2" s="1"/>
  <c r="I64" i="2"/>
  <c r="J64" i="2" s="1"/>
  <c r="K64" i="2" s="1"/>
  <c r="C8" i="3" l="1"/>
  <c r="C9" i="3"/>
  <c r="K14" i="2"/>
  <c r="K32" i="2"/>
  <c r="C12" i="3" s="1"/>
  <c r="G10" i="3"/>
  <c r="E10" i="3"/>
  <c r="K10" i="3"/>
  <c r="I10" i="3"/>
  <c r="I11" i="3"/>
  <c r="G11" i="3"/>
  <c r="K11" i="3"/>
  <c r="E11" i="3"/>
  <c r="K57" i="2"/>
  <c r="C14" i="3" s="1"/>
  <c r="K42" i="2"/>
  <c r="C13" i="3" s="1"/>
  <c r="E9" i="3" l="1"/>
  <c r="K9" i="3"/>
  <c r="G9" i="3"/>
  <c r="I9" i="3"/>
  <c r="J70" i="2"/>
  <c r="E13" i="3"/>
  <c r="K13" i="3"/>
  <c r="G13" i="3"/>
  <c r="I13" i="3"/>
  <c r="M10" i="3"/>
  <c r="G14" i="3"/>
  <c r="E14" i="3"/>
  <c r="M14" i="3" s="1"/>
  <c r="K14" i="3"/>
  <c r="I14" i="3"/>
  <c r="M11" i="3"/>
  <c r="K12" i="3"/>
  <c r="I12" i="3"/>
  <c r="E12" i="3"/>
  <c r="G12" i="3"/>
  <c r="K8" i="3"/>
  <c r="J15" i="3" s="1"/>
  <c r="I8" i="3"/>
  <c r="C15" i="3"/>
  <c r="E8" i="3"/>
  <c r="G8" i="3"/>
  <c r="F15" i="3" s="1"/>
  <c r="M13" i="3" l="1"/>
  <c r="D15" i="3"/>
  <c r="M8" i="3"/>
  <c r="M12" i="3"/>
  <c r="H15" i="3"/>
  <c r="M9" i="3"/>
  <c r="M15" i="3" l="1"/>
  <c r="L15" i="3" s="1"/>
</calcChain>
</file>

<file path=xl/sharedStrings.xml><?xml version="1.0" encoding="utf-8"?>
<sst xmlns="http://schemas.openxmlformats.org/spreadsheetml/2006/main" count="409" uniqueCount="217">
  <si>
    <t>Prefeitura Municipal de Jaraguá do Sul - SC</t>
  </si>
  <si>
    <t>SAMAE - Serviço Autônomo Municipal de Água e Esgoto</t>
  </si>
  <si>
    <t>Data do documento:</t>
  </si>
  <si>
    <t>14/03/2023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</si>
  <si>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</si>
  <si>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</si>
  <si>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</si>
  <si>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</si>
  <si>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</si>
  <si>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</si>
  <si>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</si>
  <si>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</si>
  <si>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</si>
  <si>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</si>
  <si>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</si>
  <si>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</si>
  <si>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EMISSÁRIO ETE ÁGUA VERDE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</si>
  <si>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</si>
  <si>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</si>
  <si>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</si>
  <si>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</si>
  <si>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</si>
  <si>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</si>
  <si>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</si>
  <si>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</si>
  <si>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</si>
  <si>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</si>
  <si>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</si>
  <si>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</si>
  <si>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</si>
  <si>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</si>
  <si>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</si>
  <si>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</si>
  <si>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</si>
  <si>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</si>
  <si>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ADMINISTRAÇÃO LOCAL E CANTEIRO DE OBRAS</t>
  </si>
  <si>
    <t>Etapa</t>
  </si>
  <si>
    <t>1.1</t>
  </si>
  <si>
    <t>ENGENHEIRO CIVIL JUNIOR</t>
  </si>
  <si>
    <t xml:space="preserve">H     </t>
  </si>
  <si>
    <t>1.2</t>
  </si>
  <si>
    <t>LOCACAO DE CONTAINER 2,30 X 6,00 M, ALT. 2,50 M, COM 1 SANITARIO, PARA ESCRITORIO, COMPLETO, SEM DIVISORIAS INTERNAS (NAO INCLUI MOBILIZACAO/DESMOBILIZACAO)</t>
  </si>
  <si>
    <t xml:space="preserve">MES   </t>
  </si>
  <si>
    <t>1.3</t>
  </si>
  <si>
    <t>TRANSPORTE COM CAMINHÃO CARROCERIA COM GUINDAUTO (MUNCK),  MOMENTO MÁXIMO DE CARGA 11,7 TM, EM VIA URBANA PAVIMENTADA, DMT ATÉ 30KM (UNIDADE: TXKM). AF_07/2020</t>
  </si>
  <si>
    <t>TXKM</t>
  </si>
  <si>
    <t>1.4</t>
  </si>
  <si>
    <t>EXECUÇÃO DE CENTRAL DE ARMADURA EM CANTEIRO DE OBRA, NÃO INCLUSO MOBILIÁRIO E EQUIPAMENTOS. AF_04/2016</t>
  </si>
  <si>
    <t>M2</t>
  </si>
  <si>
    <t>1.5</t>
  </si>
  <si>
    <t>ENCARREGADO GERAL DE OBRAS (MENSALISTA)</t>
  </si>
  <si>
    <t>2</t>
  </si>
  <si>
    <t>ESTRUTURA CIVIL</t>
  </si>
  <si>
    <t>2.1</t>
  </si>
  <si>
    <t>ANCORAGEM GALERIA 7X3 M</t>
  </si>
  <si>
    <t>2.1.1</t>
  </si>
  <si>
    <t>LASTRO COM MATERIAL GRANULAR (PEDRA BRITADA N.1 E PEDRA BRITADA N.2), APLICADO EM PISOS OU LAJES SOBRE SOLO, ESPESSURA DE *10 CM*. AF_07/2019</t>
  </si>
  <si>
    <t>M3</t>
  </si>
  <si>
    <t>2.1.2</t>
  </si>
  <si>
    <t>FABRICAÇÃO, MONTAGEM E DESMONTAGEM DE FÔRMA PARA BLOCO DE COROAMENTO, EM MADEIRA SERRADA, E=25 MM, 4 UTILIZAÇÕES. AF_06/2017</t>
  </si>
  <si>
    <t>2.1.3</t>
  </si>
  <si>
    <t>CONCRETAGEM DE BLOCOS DE COROAMENTO E VIGAS BALDRAMES, FCK 30 MPA, COM USO DE BOMBA – LANÇAMENTO, ADENSAMENTO E ACABAMENTO. AF_06/2017</t>
  </si>
  <si>
    <t>2.1.4</t>
  </si>
  <si>
    <t>ARMAÇÃO DE BLOCO, VIGA BALDRAME OU SAPATA UTILIZANDO AÇO CA-50 DE 8 MM - MONTAGEM. AF_06/2017</t>
  </si>
  <si>
    <t>KG</t>
  </si>
  <si>
    <t>2.1.5</t>
  </si>
  <si>
    <t>ARMAÇÃO DE BLOCO, VIGA BALDRAME E SAPATA UTILIZANDO AÇO CA-60 DE 5 MM - MONTAGEM. AF_06/2017</t>
  </si>
  <si>
    <t>2.1.6</t>
  </si>
  <si>
    <t>CHUMBAMENTO DE VERGALHÕES DE AÇO EM ESTRUTURA DE CONCRETO EXISTENTE</t>
  </si>
  <si>
    <t>UND</t>
  </si>
  <si>
    <t>2.2</t>
  </si>
  <si>
    <t>PRÉ-MOLDADO PARA ANCORAGEM NO LEITO DO RIO</t>
  </si>
  <si>
    <t>2.2.1</t>
  </si>
  <si>
    <t>2.2.2</t>
  </si>
  <si>
    <t>2.2.3</t>
  </si>
  <si>
    <t>2.2.4</t>
  </si>
  <si>
    <t>ARMAÇÃO DE BLOCO, VIGA BALDRAME OU SAPATA UTILIZANDO AÇO CA-50 DE 10 MM - MONTAGEM. AF_06/2017</t>
  </si>
  <si>
    <t>2.2.5</t>
  </si>
  <si>
    <t>BARRA ROSQUEDA 1" ZINCADA PARA FIXAÇÃO DE ANCORAGEM - FORNECIMENTO E INSTALAÇÃO COM ACESSÓRIOS</t>
  </si>
  <si>
    <t>2.3</t>
  </si>
  <si>
    <t>DEMOLIÇÃO E RETIRADA</t>
  </si>
  <si>
    <t>2.3.1</t>
  </si>
  <si>
    <t>DESTINAÇÃO DE RESÍDUO DE CONSTRUÇÃO CIVIL CLASSE II B</t>
  </si>
  <si>
    <t>M³</t>
  </si>
  <si>
    <t>2.3.2</t>
  </si>
  <si>
    <t>TRANSPORTE DE MATERIAL - ENTULHO</t>
  </si>
  <si>
    <t>M³XKM</t>
  </si>
  <si>
    <t>2.3.3</t>
  </si>
  <si>
    <t>CARGA E DESCARGA MANUAL DE ENTULHO EM CAMINHÃO</t>
  </si>
  <si>
    <t>3</t>
  </si>
  <si>
    <t>ESTRUTURA SANITÁRIA - MATERIAL</t>
  </si>
  <si>
    <t>3.1</t>
  </si>
  <si>
    <t>TUBO PEAD PRETO LISO 500 MM PN 10 SDR 17 - BARRAS DE 12 METROS</t>
  </si>
  <si>
    <t>M</t>
  </si>
  <si>
    <t>3.2</t>
  </si>
  <si>
    <t>LUVA PEAD DE 500 SDR17 PN10 (EF)</t>
  </si>
  <si>
    <t>UN</t>
  </si>
  <si>
    <t>3.3</t>
  </si>
  <si>
    <t>FLANGE SOLTO DE 500 PN 10</t>
  </si>
  <si>
    <t>3.4</t>
  </si>
  <si>
    <t xml:space="preserve">COLARINHO PEAD PE 100 PRETO DE 500 SDR 17 PN 10 </t>
  </si>
  <si>
    <t>3.5</t>
  </si>
  <si>
    <t>VÁLVULA DE GAVETA COM FLANGE E CUNHA DE BORRACHA, CORPO CURTO, FºFº DN 100 MM - PN 10</t>
  </si>
  <si>
    <t>3.6</t>
  </si>
  <si>
    <t>TE DE REDUÇÃO COM FLANGES EM FERRO FUNDIDO DN 500X100 MM</t>
  </si>
  <si>
    <t>3.7</t>
  </si>
  <si>
    <t>VENTOSA TRIPLICE FUNÇÃO PARA ESGOTO EM FERRO FUNDIDO DN 100 MM</t>
  </si>
  <si>
    <t>3.8</t>
  </si>
  <si>
    <t>EXTREMIDADE FLANGE E BOLSA - DN 500 MM - PN 10</t>
  </si>
  <si>
    <t>3.9</t>
  </si>
  <si>
    <t xml:space="preserve">TOCO DE TUBO COM FLANGES DN 100MM - PN 10 - EXTENSÃO 1M </t>
  </si>
  <si>
    <t>4</t>
  </si>
  <si>
    <t>ESTRUTURA SANITÁRIA - CIVIL</t>
  </si>
  <si>
    <t>4.1</t>
  </si>
  <si>
    <t>ENSECADEIRAS COM SACOS DE AREIA, COM FORNECIMENTO DA AREIA</t>
  </si>
  <si>
    <t>4.2</t>
  </si>
  <si>
    <t>TRANSPORTE E LOCAÇÃO DE PRÉ-MOLDADO PARA FIXAÇÃO DE TUBULAÇÃO EM PEAD COM GUINDAUTO MUNCK</t>
  </si>
  <si>
    <t>4.3</t>
  </si>
  <si>
    <t>REATERRO MECANIZADO DE VALA COM RETROESCAVADEIRA (CAPACIDADE DA CAÇAMBA DA RETRO: 0,26 M³ / POTÊNCIA: 88 HP), LARGURA DE 0,8 A 1,5 M, PROFUNDIDADE ATÉ 1,5 M, COM SOLO DE 1ª CATEGORIA EM LOCAIS COM ALTO NÍVEL DE INTERFERÊNCIA. AF_04/2016</t>
  </si>
  <si>
    <t>4.4</t>
  </si>
  <si>
    <t>TRANSPORTE COM CAMINHÃO BASCULANTE DE 6 M³, EM VIA URBANA PAVIMENTADA, DMT ATÉ 30 KM (UNIDADE: M3XKM). AF_07/2020</t>
  </si>
  <si>
    <t>M3XKM</t>
  </si>
  <si>
    <t>4.5</t>
  </si>
  <si>
    <t>ARGILA OU BARRO PARA ATERRO/REATERRO (RETIRADO NA JAZIDA, SEM TRANSPORTE)</t>
  </si>
  <si>
    <t xml:space="preserve">M3    </t>
  </si>
  <si>
    <t>4.6</t>
  </si>
  <si>
    <t>LOCAÇÃO DE REDE DE ÁGUA OU ESGOTO. AF_10/2018</t>
  </si>
  <si>
    <t>4.7</t>
  </si>
  <si>
    <t xml:space="preserve">ASSENTAMENTO DE PEÇAS, CONEXÕES, APARELHOS E ACESSÓRIOS DE FERRO FUNDIDO DÚCTIL, JUNTA ELASTICA, MECANICA OU FLANGEADA, COM DIÂMETRO DE 500MM, INCLUINDO FORNECIMENTO DOS CONJUNTOS DE PARAFUSOS PARA FIXAÇÃO </t>
  </si>
  <si>
    <t>4.8</t>
  </si>
  <si>
    <t>COMPACTAÇÃO MECANIZADA, EM ÁREAS, SEM CONTROLE DO G.C.</t>
  </si>
  <si>
    <t>4.9</t>
  </si>
  <si>
    <t>CARGA  E DESCARGA - SOLO</t>
  </si>
  <si>
    <t>4.10</t>
  </si>
  <si>
    <t>CONJUNTO MOTO-BOMBA</t>
  </si>
  <si>
    <t>H</t>
  </si>
  <si>
    <t>4.11</t>
  </si>
  <si>
    <t>CARGA, TRANSPORTE ATÉ 10 KM E DESCARGA DE TUBOS E CONEXÕES EM PEAD, DE 500 MM</t>
  </si>
  <si>
    <t>4.12</t>
  </si>
  <si>
    <t>ASSENTAMENTO DE TUBOS E CONEXÕES EM PEAD, DE 500 MM</t>
  </si>
  <si>
    <t>4.13</t>
  </si>
  <si>
    <t>BORRACHA LINEAR ESPONJOSA PARA AMORTECIMENTO DE IMPACTOS EM TUBULAÇÕES 20X20MM - FORNECIMENTO E INSTALAÇÃO</t>
  </si>
  <si>
    <t>4.14</t>
  </si>
  <si>
    <t>ASSENTAMENTO DE TUBULAÇÃO EM PEAD COM UTILIZAÇÃO DE GUINDASTE ATOPROPELIDO</t>
  </si>
  <si>
    <t>5</t>
  </si>
  <si>
    <t>PAISAGISMO E INFRAESTRUTURA</t>
  </si>
  <si>
    <t>5.1</t>
  </si>
  <si>
    <t>CONCRETAGEM DE RADIER, PISO DE CONCRETO OU LAJE SOBRE SOLO, FCK 30 MPA - LANÇAMENTO, ADENSAMENTO E ACABAMENTO. AF_09/2021</t>
  </si>
  <si>
    <t>5.2</t>
  </si>
  <si>
    <t>LASTRO COM MATERIAL GRANULAR (PEDRA BRITADA N.2), APLICADO EM PISOS OU LAJES SOBRE SOLO, ESPESSURA DE *10 CM*. AF_08/2017</t>
  </si>
  <si>
    <t>5.3</t>
  </si>
  <si>
    <t>CORTE E DOBRA DE AÇO CA-50, DIÂMETRO DE 10,0 MM. AF_06/2022</t>
  </si>
  <si>
    <t>5.4</t>
  </si>
  <si>
    <t xml:space="preserve">ARGILA OU BARRO PARA ATERRO/REATERRO (COM TRANSPORTE ATE 10 KM)                                                                                                                                                                                                </t>
  </si>
  <si>
    <t>5.5</t>
  </si>
  <si>
    <t>REATERRO MECANIZADO DE VALA COM RETROESCAVADEIRA (CAPACIDADE DA CAÇAMBA DA RETRO: 0,26 M³ / POTÊNCIA: 88 HP), LARGURA DE 0,8 A 1,5 M, PROFUNDIDADE DE 1,5 A 3,0 M, COM SOLO (SEM SUBSTITUIÇÃO) DE 1ª CATEGORIA EM LOCAIS COM BAIXO NÍVEL DE INTERFERÊNCIA. AF_0</t>
  </si>
  <si>
    <t>5.6</t>
  </si>
  <si>
    <t>5.7</t>
  </si>
  <si>
    <t>FABRICAÇÃO, MONTAGEM E DESMONTAGEM DE FÔRMA PARA VIGA BALDRAME, EM MADEIRA SERRADA, E=25 MM, 4 UTILIZAÇÕES. AF_06/2017</t>
  </si>
  <si>
    <t>5.8</t>
  </si>
  <si>
    <t>5.9</t>
  </si>
  <si>
    <t>5.10</t>
  </si>
  <si>
    <t>COLOCAÇÃO DE TELA (APENAS MÃO DE OBRA DE EXECUÇÃO)</t>
  </si>
  <si>
    <t>5.11</t>
  </si>
  <si>
    <t xml:space="preserve">PORTAO DE ABRIR / GIRO, EM GRADIL DE METALON REDONDO DE 3/4"  VERTICAL, COM REQUADRO, ACABAMENTO NATURAL - COMPLETO                                                                                                                                            </t>
  </si>
  <si>
    <t xml:space="preserve">M2    </t>
  </si>
  <si>
    <t>5.12</t>
  </si>
  <si>
    <t xml:space="preserve">FECHADURA DE SOBREPOR PARA PORTAO, EM ACO INOX COM ACABAMENTO CROMADO, CAIXA DE 100 MM, INCLUINDO CHAVE TIPO TETRA                                                                                                                                             </t>
  </si>
  <si>
    <t xml:space="preserve">UN    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</si>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</sst>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,##0.00##"/>
    <numFmt numFmtId="171" formatCode="###,##0.0000"/>
  </numFmts>
  <fonts count="1106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13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4" fontId="29" fillId="2" borderId="1" xfId="0" applyNumberFormat="1" applyFont="1" applyFill="1" applyBorder="1" applyAlignment="1" applyProtection="1">
      <alignment horizontal="right" vertical="top"/>
      <protection locked="0"/>
    </xf>
    <xf numFmtId="170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2" borderId="1" xfId="0" applyNumberFormat="1" applyFont="1" applyFill="1" applyBorder="1" applyAlignment="1" applyProtection="1">
      <alignment horizontal="right" vertical="top"/>
      <protection locked="0"/>
    </xf>
    <xf numFmtId="170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4" fontId="53" fillId="2" borderId="1" xfId="0" applyNumberFormat="1" applyFont="1" applyFill="1" applyBorder="1" applyAlignment="1" applyProtection="1">
      <alignment horizontal="right" vertical="top"/>
      <protection locked="0"/>
    </xf>
    <xf numFmtId="170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4" fontId="65" fillId="2" borderId="1" xfId="0" applyNumberFormat="1" applyFont="1" applyFill="1" applyBorder="1" applyAlignment="1" applyProtection="1">
      <alignment horizontal="right" vertical="top"/>
      <protection locked="0"/>
    </xf>
    <xf numFmtId="170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4" fontId="77" fillId="2" borderId="1" xfId="0" applyNumberFormat="1" applyFont="1" applyFill="1" applyBorder="1" applyAlignment="1" applyProtection="1">
      <alignment horizontal="right" vertical="top"/>
      <protection locked="0"/>
    </xf>
    <xf numFmtId="170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3" borderId="1" xfId="0" applyFont="1" applyFill="1" applyBorder="1" applyAlignment="1">
      <alignment horizontal="left"/>
    </xf>
    <xf numFmtId="0" fontId="90" fillId="3" borderId="1" xfId="0" applyFont="1" applyFill="1" applyBorder="1" applyAlignment="1">
      <alignment horizontal="left"/>
    </xf>
    <xf numFmtId="0" fontId="91" fillId="3" borderId="1" xfId="0" applyFont="1" applyFill="1" applyBorder="1" applyAlignment="1">
      <alignment horizontal="left"/>
    </xf>
    <xf numFmtId="0" fontId="92" fillId="0" borderId="0" xfId="0" applyFont="1"/>
    <xf numFmtId="0" fontId="93" fillId="3" borderId="1" xfId="0" applyFont="1" applyFill="1" applyBorder="1" applyAlignment="1">
      <alignment horizontal="left"/>
    </xf>
    <xf numFmtId="0" fontId="101" fillId="3" borderId="1" xfId="0" applyFont="1" applyFill="1" applyBorder="1" applyAlignment="1">
      <alignment horizontal="left"/>
    </xf>
    <xf numFmtId="0" fontId="102" fillId="3" borderId="1" xfId="0" applyFont="1" applyFill="1" applyBorder="1" applyAlignment="1">
      <alignment horizontal="left"/>
    </xf>
    <xf numFmtId="4" fontId="103" fillId="3" borderId="1" xfId="0" applyNumberFormat="1" applyFont="1" applyFill="1" applyBorder="1" applyAlignment="1">
      <alignment horizontal="right"/>
    </xf>
    <xf numFmtId="0" fontId="104" fillId="0" borderId="0" xfId="0" applyFont="1"/>
    <xf numFmtId="0" fontId="105" fillId="0" borderId="1" xfId="0" applyFont="1" applyBorder="1" applyAlignment="1">
      <alignment horizontal="left" vertical="top"/>
    </xf>
    <xf numFmtId="0" fontId="106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center" vertical="top"/>
    </xf>
    <xf numFmtId="168" fontId="108" fillId="0" borderId="1" xfId="0" applyNumberFormat="1" applyFont="1" applyBorder="1" applyAlignment="1">
      <alignment horizontal="right" vertical="top"/>
    </xf>
    <xf numFmtId="169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4" fontId="112" fillId="2" borderId="1" xfId="0" applyNumberFormat="1" applyFont="1" applyFill="1" applyBorder="1" applyAlignment="1" applyProtection="1">
      <alignment horizontal="right" vertical="top"/>
      <protection locked="0"/>
    </xf>
    <xf numFmtId="170" fontId="113" fillId="0" borderId="1" xfId="0" applyNumberFormat="1" applyFont="1" applyBorder="1" applyAlignment="1">
      <alignment horizontal="right" vertical="top"/>
    </xf>
    <xf numFmtId="4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0" fontId="116" fillId="0" borderId="0" xfId="0" applyFont="1"/>
    <xf numFmtId="0" fontId="117" fillId="0" borderId="1" xfId="0" applyFont="1" applyBorder="1" applyAlignment="1">
      <alignment horizontal="left" vertical="top"/>
    </xf>
    <xf numFmtId="0" fontId="118" fillId="0" borderId="1" xfId="0" applyFont="1" applyBorder="1" applyAlignment="1">
      <alignment horizontal="left" vertical="top" wrapText="1"/>
    </xf>
    <xf numFmtId="0" fontId="119" fillId="0" borderId="1" xfId="0" applyFont="1" applyBorder="1" applyAlignment="1">
      <alignment horizontal="center" vertical="top"/>
    </xf>
    <xf numFmtId="168" fontId="120" fillId="0" borderId="1" xfId="0" applyNumberFormat="1" applyFont="1" applyBorder="1" applyAlignment="1">
      <alignment horizontal="right" vertical="top"/>
    </xf>
    <xf numFmtId="169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4" fontId="124" fillId="2" borderId="1" xfId="0" applyNumberFormat="1" applyFont="1" applyFill="1" applyBorder="1" applyAlignment="1" applyProtection="1">
      <alignment horizontal="right" vertical="top"/>
      <protection locked="0"/>
    </xf>
    <xf numFmtId="170" fontId="125" fillId="0" borderId="1" xfId="0" applyNumberFormat="1" applyFont="1" applyBorder="1" applyAlignment="1">
      <alignment horizontal="right" vertical="top"/>
    </xf>
    <xf numFmtId="4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0" fontId="128" fillId="0" borderId="0" xfId="0" applyFont="1"/>
    <xf numFmtId="0" fontId="129" fillId="0" borderId="1" xfId="0" applyFont="1" applyBorder="1" applyAlignment="1">
      <alignment horizontal="left" vertical="top"/>
    </xf>
    <xf numFmtId="0" fontId="130" fillId="0" borderId="1" xfId="0" applyFont="1" applyBorder="1" applyAlignment="1">
      <alignment horizontal="left" vertical="top" wrapText="1"/>
    </xf>
    <xf numFmtId="0" fontId="131" fillId="0" borderId="1" xfId="0" applyFont="1" applyBorder="1" applyAlignment="1">
      <alignment horizontal="center" vertical="top"/>
    </xf>
    <xf numFmtId="168" fontId="132" fillId="0" borderId="1" xfId="0" applyNumberFormat="1" applyFont="1" applyBorder="1" applyAlignment="1">
      <alignment horizontal="right" vertical="top"/>
    </xf>
    <xf numFmtId="169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4" fontId="136" fillId="2" borderId="1" xfId="0" applyNumberFormat="1" applyFont="1" applyFill="1" applyBorder="1" applyAlignment="1" applyProtection="1">
      <alignment horizontal="right" vertical="top"/>
      <protection locked="0"/>
    </xf>
    <xf numFmtId="170" fontId="137" fillId="0" borderId="1" xfId="0" applyNumberFormat="1" applyFont="1" applyBorder="1" applyAlignment="1">
      <alignment horizontal="right" vertical="top"/>
    </xf>
    <xf numFmtId="4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0" fontId="140" fillId="0" borderId="0" xfId="0" applyFont="1"/>
    <xf numFmtId="0" fontId="141" fillId="0" borderId="1" xfId="0" applyFont="1" applyBorder="1" applyAlignment="1">
      <alignment horizontal="left" vertical="top"/>
    </xf>
    <xf numFmtId="0" fontId="142" fillId="0" borderId="1" xfId="0" applyFont="1" applyBorder="1" applyAlignment="1">
      <alignment horizontal="left" vertical="top" wrapText="1"/>
    </xf>
    <xf numFmtId="0" fontId="143" fillId="0" borderId="1" xfId="0" applyFont="1" applyBorder="1" applyAlignment="1">
      <alignment horizontal="center" vertical="top"/>
    </xf>
    <xf numFmtId="168" fontId="144" fillId="0" borderId="1" xfId="0" applyNumberFormat="1" applyFont="1" applyBorder="1" applyAlignment="1">
      <alignment horizontal="right" vertical="top"/>
    </xf>
    <xf numFmtId="169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4" fontId="148" fillId="2" borderId="1" xfId="0" applyNumberFormat="1" applyFont="1" applyFill="1" applyBorder="1" applyAlignment="1" applyProtection="1">
      <alignment horizontal="right" vertical="top"/>
      <protection locked="0"/>
    </xf>
    <xf numFmtId="170" fontId="149" fillId="0" borderId="1" xfId="0" applyNumberFormat="1" applyFont="1" applyBorder="1" applyAlignment="1">
      <alignment horizontal="right" vertical="top"/>
    </xf>
    <xf numFmtId="4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0" fontId="152" fillId="0" borderId="0" xfId="0" applyFont="1"/>
    <xf numFmtId="0" fontId="153" fillId="0" borderId="1" xfId="0" applyFont="1" applyBorder="1" applyAlignment="1">
      <alignment horizontal="left" vertical="top"/>
    </xf>
    <xf numFmtId="0" fontId="154" fillId="0" borderId="1" xfId="0" applyFont="1" applyBorder="1" applyAlignment="1">
      <alignment horizontal="left" vertical="top" wrapText="1"/>
    </xf>
    <xf numFmtId="0" fontId="155" fillId="0" borderId="1" xfId="0" applyFont="1" applyBorder="1" applyAlignment="1">
      <alignment horizontal="center" vertical="top"/>
    </xf>
    <xf numFmtId="168" fontId="156" fillId="0" borderId="1" xfId="0" applyNumberFormat="1" applyFont="1" applyBorder="1" applyAlignment="1">
      <alignment horizontal="right" vertical="top"/>
    </xf>
    <xf numFmtId="169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4" fontId="160" fillId="2" borderId="1" xfId="0" applyNumberFormat="1" applyFont="1" applyFill="1" applyBorder="1" applyAlignment="1" applyProtection="1">
      <alignment horizontal="right" vertical="top"/>
      <protection locked="0"/>
    </xf>
    <xf numFmtId="170" fontId="161" fillId="0" borderId="1" xfId="0" applyNumberFormat="1" applyFont="1" applyBorder="1" applyAlignment="1">
      <alignment horizontal="right" vertical="top"/>
    </xf>
    <xf numFmtId="4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0" fontId="164" fillId="0" borderId="0" xfId="0" applyFont="1"/>
    <xf numFmtId="0" fontId="165" fillId="0" borderId="1" xfId="0" applyFont="1" applyBorder="1" applyAlignment="1">
      <alignment horizontal="left" vertical="top"/>
    </xf>
    <xf numFmtId="0" fontId="166" fillId="0" borderId="1" xfId="0" applyFont="1" applyBorder="1" applyAlignment="1">
      <alignment horizontal="left" vertical="top" wrapText="1"/>
    </xf>
    <xf numFmtId="0" fontId="167" fillId="0" borderId="1" xfId="0" applyFont="1" applyBorder="1" applyAlignment="1">
      <alignment horizontal="center" vertical="top"/>
    </xf>
    <xf numFmtId="168" fontId="168" fillId="0" borderId="1" xfId="0" applyNumberFormat="1" applyFont="1" applyBorder="1" applyAlignment="1">
      <alignment horizontal="right" vertical="top"/>
    </xf>
    <xf numFmtId="169" fontId="169" fillId="0" borderId="1" xfId="0" applyNumberFormat="1" applyFont="1" applyBorder="1" applyAlignment="1">
      <alignment horizontal="right" vertical="top"/>
    </xf>
    <xf numFmtId="169" fontId="170" fillId="0" borderId="1" xfId="0" applyNumberFormat="1" applyFont="1" applyBorder="1" applyAlignment="1">
      <alignment horizontal="right" vertical="top"/>
    </xf>
    <xf numFmtId="169" fontId="171" fillId="0" borderId="1" xfId="0" applyNumberFormat="1" applyFont="1" applyBorder="1" applyAlignment="1">
      <alignment horizontal="right" vertical="top"/>
    </xf>
    <xf numFmtId="4" fontId="172" fillId="2" borderId="1" xfId="0" applyNumberFormat="1" applyFont="1" applyFill="1" applyBorder="1" applyAlignment="1" applyProtection="1">
      <alignment horizontal="right" vertical="top"/>
      <protection locked="0"/>
    </xf>
    <xf numFmtId="170" fontId="173" fillId="0" borderId="1" xfId="0" applyNumberFormat="1" applyFont="1" applyBorder="1" applyAlignment="1">
      <alignment horizontal="right" vertical="top"/>
    </xf>
    <xf numFmtId="4" fontId="174" fillId="0" borderId="1" xfId="0" applyNumberFormat="1" applyFont="1" applyBorder="1" applyAlignment="1">
      <alignment horizontal="right" vertical="top"/>
    </xf>
    <xf numFmtId="4" fontId="175" fillId="0" borderId="1" xfId="0" applyNumberFormat="1" applyFont="1" applyBorder="1" applyAlignment="1">
      <alignment horizontal="right" vertical="top"/>
    </xf>
    <xf numFmtId="0" fontId="176" fillId="0" borderId="0" xfId="0" applyFont="1"/>
    <xf numFmtId="0" fontId="177" fillId="3" borderId="1" xfId="0" applyFont="1" applyFill="1" applyBorder="1" applyAlignment="1">
      <alignment horizontal="left"/>
    </xf>
    <xf numFmtId="0" fontId="185" fillId="3" borderId="1" xfId="0" applyFont="1" applyFill="1" applyBorder="1" applyAlignment="1">
      <alignment horizontal="left"/>
    </xf>
    <xf numFmtId="0" fontId="186" fillId="3" borderId="1" xfId="0" applyFont="1" applyFill="1" applyBorder="1" applyAlignment="1">
      <alignment horizontal="left"/>
    </xf>
    <xf numFmtId="4" fontId="187" fillId="3" borderId="1" xfId="0" applyNumberFormat="1" applyFont="1" applyFill="1" applyBorder="1" applyAlignment="1">
      <alignment horizontal="right"/>
    </xf>
    <xf numFmtId="0" fontId="188" fillId="0" borderId="0" xfId="0" applyFont="1"/>
    <xf numFmtId="0" fontId="189" fillId="0" borderId="1" xfId="0" applyFont="1" applyBorder="1" applyAlignment="1">
      <alignment horizontal="left" vertical="top"/>
    </xf>
    <xf numFmtId="0" fontId="190" fillId="0" borderId="1" xfId="0" applyFont="1" applyBorder="1" applyAlignment="1">
      <alignment horizontal="left" vertical="top" wrapText="1"/>
    </xf>
    <xf numFmtId="0" fontId="191" fillId="0" borderId="1" xfId="0" applyFont="1" applyBorder="1" applyAlignment="1">
      <alignment horizontal="center" vertical="top"/>
    </xf>
    <xf numFmtId="168" fontId="192" fillId="0" borderId="1" xfId="0" applyNumberFormat="1" applyFont="1" applyBorder="1" applyAlignment="1">
      <alignment horizontal="right" vertical="top"/>
    </xf>
    <xf numFmtId="169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4" fontId="196" fillId="2" borderId="1" xfId="0" applyNumberFormat="1" applyFont="1" applyFill="1" applyBorder="1" applyAlignment="1" applyProtection="1">
      <alignment horizontal="right" vertical="top"/>
      <protection locked="0"/>
    </xf>
    <xf numFmtId="170" fontId="197" fillId="0" borderId="1" xfId="0" applyNumberFormat="1" applyFont="1" applyBorder="1" applyAlignment="1">
      <alignment horizontal="right" vertical="top"/>
    </xf>
    <xf numFmtId="4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0" fontId="200" fillId="0" borderId="0" xfId="0" applyFont="1"/>
    <xf numFmtId="0" fontId="201" fillId="0" borderId="1" xfId="0" applyFont="1" applyBorder="1" applyAlignment="1">
      <alignment horizontal="left" vertical="top"/>
    </xf>
    <xf numFmtId="0" fontId="202" fillId="0" borderId="1" xfId="0" applyFont="1" applyBorder="1" applyAlignment="1">
      <alignment horizontal="left" vertical="top" wrapText="1"/>
    </xf>
    <xf numFmtId="0" fontId="203" fillId="0" borderId="1" xfId="0" applyFont="1" applyBorder="1" applyAlignment="1">
      <alignment horizontal="center" vertical="top"/>
    </xf>
    <xf numFmtId="168" fontId="204" fillId="0" borderId="1" xfId="0" applyNumberFormat="1" applyFont="1" applyBorder="1" applyAlignment="1">
      <alignment horizontal="right" vertical="top"/>
    </xf>
    <xf numFmtId="169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4" fontId="208" fillId="2" borderId="1" xfId="0" applyNumberFormat="1" applyFont="1" applyFill="1" applyBorder="1" applyAlignment="1" applyProtection="1">
      <alignment horizontal="right" vertical="top"/>
      <protection locked="0"/>
    </xf>
    <xf numFmtId="170" fontId="209" fillId="0" borderId="1" xfId="0" applyNumberFormat="1" applyFont="1" applyBorder="1" applyAlignment="1">
      <alignment horizontal="right" vertical="top"/>
    </xf>
    <xf numFmtId="4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0" fontId="212" fillId="0" borderId="0" xfId="0" applyFont="1"/>
    <xf numFmtId="0" fontId="213" fillId="0" borderId="1" xfId="0" applyFont="1" applyBorder="1" applyAlignment="1">
      <alignment horizontal="left" vertical="top"/>
    </xf>
    <xf numFmtId="0" fontId="214" fillId="0" borderId="1" xfId="0" applyFont="1" applyBorder="1" applyAlignment="1">
      <alignment horizontal="left" vertical="top" wrapText="1"/>
    </xf>
    <xf numFmtId="0" fontId="215" fillId="0" borderId="1" xfId="0" applyFont="1" applyBorder="1" applyAlignment="1">
      <alignment horizontal="center" vertical="top"/>
    </xf>
    <xf numFmtId="168" fontId="216" fillId="0" borderId="1" xfId="0" applyNumberFormat="1" applyFont="1" applyBorder="1" applyAlignment="1">
      <alignment horizontal="right" vertical="top"/>
    </xf>
    <xf numFmtId="169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4" fontId="220" fillId="2" borderId="1" xfId="0" applyNumberFormat="1" applyFont="1" applyFill="1" applyBorder="1" applyAlignment="1" applyProtection="1">
      <alignment horizontal="right" vertical="top"/>
      <protection locked="0"/>
    </xf>
    <xf numFmtId="170" fontId="221" fillId="0" borderId="1" xfId="0" applyNumberFormat="1" applyFont="1" applyBorder="1" applyAlignment="1">
      <alignment horizontal="right" vertical="top"/>
    </xf>
    <xf numFmtId="4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0" fontId="224" fillId="0" borderId="0" xfId="0" applyFont="1"/>
    <xf numFmtId="0" fontId="225" fillId="0" borderId="1" xfId="0" applyFont="1" applyBorder="1" applyAlignment="1">
      <alignment horizontal="left" vertical="top"/>
    </xf>
    <xf numFmtId="0" fontId="226" fillId="0" borderId="1" xfId="0" applyFont="1" applyBorder="1" applyAlignment="1">
      <alignment horizontal="left" vertical="top" wrapText="1"/>
    </xf>
    <xf numFmtId="0" fontId="227" fillId="0" borderId="1" xfId="0" applyFont="1" applyBorder="1" applyAlignment="1">
      <alignment horizontal="center" vertical="top"/>
    </xf>
    <xf numFmtId="168" fontId="228" fillId="0" borderId="1" xfId="0" applyNumberFormat="1" applyFont="1" applyBorder="1" applyAlignment="1">
      <alignment horizontal="right" vertical="top"/>
    </xf>
    <xf numFmtId="169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4" fontId="232" fillId="2" borderId="1" xfId="0" applyNumberFormat="1" applyFont="1" applyFill="1" applyBorder="1" applyAlignment="1" applyProtection="1">
      <alignment horizontal="right" vertical="top"/>
      <protection locked="0"/>
    </xf>
    <xf numFmtId="170" fontId="233" fillId="0" borderId="1" xfId="0" applyNumberFormat="1" applyFont="1" applyBorder="1" applyAlignment="1">
      <alignment horizontal="right" vertical="top"/>
    </xf>
    <xf numFmtId="4" fontId="234" fillId="0" borderId="1" xfId="0" applyNumberFormat="1" applyFont="1" applyBorder="1" applyAlignment="1">
      <alignment horizontal="right" vertical="top"/>
    </xf>
    <xf numFmtId="4" fontId="235" fillId="0" borderId="1" xfId="0" applyNumberFormat="1" applyFont="1" applyBorder="1" applyAlignment="1">
      <alignment horizontal="right" vertical="top"/>
    </xf>
    <xf numFmtId="0" fontId="236" fillId="0" borderId="0" xfId="0" applyFont="1"/>
    <xf numFmtId="0" fontId="237" fillId="0" borderId="1" xfId="0" applyFont="1" applyBorder="1" applyAlignment="1">
      <alignment horizontal="left" vertical="top"/>
    </xf>
    <xf numFmtId="0" fontId="238" fillId="0" borderId="1" xfId="0" applyFont="1" applyBorder="1" applyAlignment="1">
      <alignment horizontal="left" vertical="top" wrapText="1"/>
    </xf>
    <xf numFmtId="0" fontId="239" fillId="0" borderId="1" xfId="0" applyFont="1" applyBorder="1" applyAlignment="1">
      <alignment horizontal="center" vertical="top"/>
    </xf>
    <xf numFmtId="168" fontId="240" fillId="0" borderId="1" xfId="0" applyNumberFormat="1" applyFont="1" applyBorder="1" applyAlignment="1">
      <alignment horizontal="right" vertical="top"/>
    </xf>
    <xf numFmtId="169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4" fontId="244" fillId="2" borderId="1" xfId="0" applyNumberFormat="1" applyFont="1" applyFill="1" applyBorder="1" applyAlignment="1" applyProtection="1">
      <alignment horizontal="right" vertical="top"/>
      <protection locked="0"/>
    </xf>
    <xf numFmtId="170" fontId="245" fillId="0" borderId="1" xfId="0" applyNumberFormat="1" applyFont="1" applyBorder="1" applyAlignment="1">
      <alignment horizontal="right" vertical="top"/>
    </xf>
    <xf numFmtId="4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0" fontId="248" fillId="0" borderId="0" xfId="0" applyFont="1"/>
    <xf numFmtId="0" fontId="249" fillId="3" borderId="1" xfId="0" applyFont="1" applyFill="1" applyBorder="1" applyAlignment="1">
      <alignment horizontal="left"/>
    </xf>
    <xf numFmtId="0" fontId="257" fillId="3" borderId="1" xfId="0" applyFont="1" applyFill="1" applyBorder="1" applyAlignment="1">
      <alignment horizontal="left"/>
    </xf>
    <xf numFmtId="0" fontId="258" fillId="3" borderId="1" xfId="0" applyFont="1" applyFill="1" applyBorder="1" applyAlignment="1">
      <alignment horizontal="left"/>
    </xf>
    <xf numFmtId="4" fontId="259" fillId="3" borderId="1" xfId="0" applyNumberFormat="1" applyFont="1" applyFill="1" applyBorder="1" applyAlignment="1">
      <alignment horizontal="right"/>
    </xf>
    <xf numFmtId="0" fontId="260" fillId="0" borderId="0" xfId="0" applyFont="1"/>
    <xf numFmtId="0" fontId="261" fillId="0" borderId="1" xfId="0" applyFont="1" applyBorder="1" applyAlignment="1">
      <alignment horizontal="left" vertical="top"/>
    </xf>
    <xf numFmtId="0" fontId="262" fillId="0" borderId="1" xfId="0" applyFont="1" applyBorder="1" applyAlignment="1">
      <alignment horizontal="left" vertical="top" wrapText="1"/>
    </xf>
    <xf numFmtId="0" fontId="263" fillId="0" borderId="1" xfId="0" applyFont="1" applyBorder="1" applyAlignment="1">
      <alignment horizontal="center" vertical="top"/>
    </xf>
    <xf numFmtId="168" fontId="264" fillId="0" borderId="1" xfId="0" applyNumberFormat="1" applyFont="1" applyBorder="1" applyAlignment="1">
      <alignment horizontal="right" vertical="top"/>
    </xf>
    <xf numFmtId="169" fontId="265" fillId="0" borderId="1" xfId="0" applyNumberFormat="1" applyFont="1" applyBorder="1" applyAlignment="1">
      <alignment horizontal="right" vertical="top"/>
    </xf>
    <xf numFmtId="169" fontId="266" fillId="0" borderId="1" xfId="0" applyNumberFormat="1" applyFont="1" applyBorder="1" applyAlignment="1">
      <alignment horizontal="right" vertical="top"/>
    </xf>
    <xf numFmtId="169" fontId="267" fillId="0" borderId="1" xfId="0" applyNumberFormat="1" applyFont="1" applyBorder="1" applyAlignment="1">
      <alignment horizontal="right" vertical="top"/>
    </xf>
    <xf numFmtId="4" fontId="268" fillId="2" borderId="1" xfId="0" applyNumberFormat="1" applyFont="1" applyFill="1" applyBorder="1" applyAlignment="1" applyProtection="1">
      <alignment horizontal="right" vertical="top"/>
      <protection locked="0"/>
    </xf>
    <xf numFmtId="170" fontId="269" fillId="0" borderId="1" xfId="0" applyNumberFormat="1" applyFont="1" applyBorder="1" applyAlignment="1">
      <alignment horizontal="right" vertical="top"/>
    </xf>
    <xf numFmtId="4" fontId="270" fillId="0" borderId="1" xfId="0" applyNumberFormat="1" applyFont="1" applyBorder="1" applyAlignment="1">
      <alignment horizontal="right" vertical="top"/>
    </xf>
    <xf numFmtId="4" fontId="271" fillId="0" borderId="1" xfId="0" applyNumberFormat="1" applyFont="1" applyBorder="1" applyAlignment="1">
      <alignment horizontal="right" vertical="top"/>
    </xf>
    <xf numFmtId="0" fontId="272" fillId="0" borderId="0" xfId="0" applyFont="1"/>
    <xf numFmtId="0" fontId="273" fillId="0" borderId="1" xfId="0" applyFont="1" applyBorder="1" applyAlignment="1">
      <alignment horizontal="left" vertical="top"/>
    </xf>
    <xf numFmtId="0" fontId="274" fillId="0" borderId="1" xfId="0" applyFont="1" applyBorder="1" applyAlignment="1">
      <alignment horizontal="left" vertical="top" wrapText="1"/>
    </xf>
    <xf numFmtId="0" fontId="275" fillId="0" borderId="1" xfId="0" applyFont="1" applyBorder="1" applyAlignment="1">
      <alignment horizontal="center" vertical="top"/>
    </xf>
    <xf numFmtId="168" fontId="276" fillId="0" borderId="1" xfId="0" applyNumberFormat="1" applyFont="1" applyBorder="1" applyAlignment="1">
      <alignment horizontal="right" vertical="top"/>
    </xf>
    <xf numFmtId="169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4" fontId="280" fillId="2" borderId="1" xfId="0" applyNumberFormat="1" applyFont="1" applyFill="1" applyBorder="1" applyAlignment="1" applyProtection="1">
      <alignment horizontal="right" vertical="top"/>
      <protection locked="0"/>
    </xf>
    <xf numFmtId="170" fontId="281" fillId="0" borderId="1" xfId="0" applyNumberFormat="1" applyFont="1" applyBorder="1" applyAlignment="1">
      <alignment horizontal="right" vertical="top"/>
    </xf>
    <xf numFmtId="4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0" fontId="284" fillId="0" borderId="0" xfId="0" applyFont="1"/>
    <xf numFmtId="0" fontId="285" fillId="0" borderId="1" xfId="0" applyFont="1" applyBorder="1" applyAlignment="1">
      <alignment horizontal="left" vertical="top"/>
    </xf>
    <xf numFmtId="0" fontId="286" fillId="0" borderId="1" xfId="0" applyFont="1" applyBorder="1" applyAlignment="1">
      <alignment horizontal="left" vertical="top" wrapText="1"/>
    </xf>
    <xf numFmtId="0" fontId="287" fillId="0" borderId="1" xfId="0" applyFont="1" applyBorder="1" applyAlignment="1">
      <alignment horizontal="center" vertical="top"/>
    </xf>
    <xf numFmtId="168" fontId="288" fillId="0" borderId="1" xfId="0" applyNumberFormat="1" applyFont="1" applyBorder="1" applyAlignment="1">
      <alignment horizontal="right" vertical="top"/>
    </xf>
    <xf numFmtId="169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4" fontId="292" fillId="2" borderId="1" xfId="0" applyNumberFormat="1" applyFont="1" applyFill="1" applyBorder="1" applyAlignment="1" applyProtection="1">
      <alignment horizontal="right" vertical="top"/>
      <protection locked="0"/>
    </xf>
    <xf numFmtId="170" fontId="293" fillId="0" borderId="1" xfId="0" applyNumberFormat="1" applyFont="1" applyBorder="1" applyAlignment="1">
      <alignment horizontal="right" vertical="top"/>
    </xf>
    <xf numFmtId="4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0" fontId="296" fillId="0" borderId="0" xfId="0" applyFont="1"/>
    <xf numFmtId="0" fontId="297" fillId="3" borderId="1" xfId="0" applyFont="1" applyFill="1" applyBorder="1" applyAlignment="1">
      <alignment horizontal="left"/>
    </xf>
    <xf numFmtId="0" fontId="305" fillId="3" borderId="1" xfId="0" applyFont="1" applyFill="1" applyBorder="1" applyAlignment="1">
      <alignment horizontal="left"/>
    </xf>
    <xf numFmtId="0" fontId="306" fillId="3" borderId="1" xfId="0" applyFont="1" applyFill="1" applyBorder="1" applyAlignment="1">
      <alignment horizontal="left"/>
    </xf>
    <xf numFmtId="4" fontId="307" fillId="3" borderId="1" xfId="0" applyNumberFormat="1" applyFont="1" applyFill="1" applyBorder="1" applyAlignment="1">
      <alignment horizontal="right"/>
    </xf>
    <xf numFmtId="0" fontId="308" fillId="0" borderId="0" xfId="0" applyFont="1"/>
    <xf numFmtId="0" fontId="309" fillId="0" borderId="1" xfId="0" applyFont="1" applyBorder="1" applyAlignment="1">
      <alignment horizontal="left" vertical="top"/>
    </xf>
    <xf numFmtId="0" fontId="310" fillId="0" borderId="1" xfId="0" applyFont="1" applyBorder="1" applyAlignment="1">
      <alignment horizontal="left" vertical="top" wrapText="1"/>
    </xf>
    <xf numFmtId="0" fontId="311" fillId="0" borderId="1" xfId="0" applyFont="1" applyBorder="1" applyAlignment="1">
      <alignment horizontal="center" vertical="top"/>
    </xf>
    <xf numFmtId="168" fontId="312" fillId="0" borderId="1" xfId="0" applyNumberFormat="1" applyFont="1" applyBorder="1" applyAlignment="1">
      <alignment horizontal="right" vertical="top"/>
    </xf>
    <xf numFmtId="169" fontId="313" fillId="0" borderId="1" xfId="0" applyNumberFormat="1" applyFont="1" applyBorder="1" applyAlignment="1">
      <alignment horizontal="right" vertical="top"/>
    </xf>
    <xf numFmtId="169" fontId="314" fillId="0" borderId="1" xfId="0" applyNumberFormat="1" applyFont="1" applyBorder="1" applyAlignment="1">
      <alignment horizontal="right" vertical="top"/>
    </xf>
    <xf numFmtId="169" fontId="315" fillId="0" borderId="1" xfId="0" applyNumberFormat="1" applyFont="1" applyBorder="1" applyAlignment="1">
      <alignment horizontal="right" vertical="top"/>
    </xf>
    <xf numFmtId="4" fontId="316" fillId="2" borderId="1" xfId="0" applyNumberFormat="1" applyFont="1" applyFill="1" applyBorder="1" applyAlignment="1" applyProtection="1">
      <alignment horizontal="right" vertical="top"/>
      <protection locked="0"/>
    </xf>
    <xf numFmtId="170" fontId="317" fillId="0" borderId="1" xfId="0" applyNumberFormat="1" applyFont="1" applyBorder="1" applyAlignment="1">
      <alignment horizontal="right" vertical="top"/>
    </xf>
    <xf numFmtId="4" fontId="318" fillId="0" borderId="1" xfId="0" applyNumberFormat="1" applyFont="1" applyBorder="1" applyAlignment="1">
      <alignment horizontal="right" vertical="top"/>
    </xf>
    <xf numFmtId="4" fontId="319" fillId="0" borderId="1" xfId="0" applyNumberFormat="1" applyFont="1" applyBorder="1" applyAlignment="1">
      <alignment horizontal="right" vertical="top"/>
    </xf>
    <xf numFmtId="0" fontId="320" fillId="0" borderId="0" xfId="0" applyFont="1"/>
    <xf numFmtId="0" fontId="321" fillId="0" borderId="1" xfId="0" applyFont="1" applyBorder="1" applyAlignment="1">
      <alignment horizontal="left" vertical="top"/>
    </xf>
    <xf numFmtId="0" fontId="322" fillId="0" borderId="1" xfId="0" applyFont="1" applyBorder="1" applyAlignment="1">
      <alignment horizontal="left" vertical="top" wrapText="1"/>
    </xf>
    <xf numFmtId="0" fontId="323" fillId="0" borderId="1" xfId="0" applyFont="1" applyBorder="1" applyAlignment="1">
      <alignment horizontal="center" vertical="top"/>
    </xf>
    <xf numFmtId="168" fontId="324" fillId="0" borderId="1" xfId="0" applyNumberFormat="1" applyFont="1" applyBorder="1" applyAlignment="1">
      <alignment horizontal="right" vertical="top"/>
    </xf>
    <xf numFmtId="169" fontId="325" fillId="0" borderId="1" xfId="0" applyNumberFormat="1" applyFont="1" applyBorder="1" applyAlignment="1">
      <alignment horizontal="right" vertical="top"/>
    </xf>
    <xf numFmtId="169" fontId="326" fillId="0" borderId="1" xfId="0" applyNumberFormat="1" applyFont="1" applyBorder="1" applyAlignment="1">
      <alignment horizontal="right" vertical="top"/>
    </xf>
    <xf numFmtId="169" fontId="327" fillId="0" borderId="1" xfId="0" applyNumberFormat="1" applyFont="1" applyBorder="1" applyAlignment="1">
      <alignment horizontal="right" vertical="top"/>
    </xf>
    <xf numFmtId="4" fontId="328" fillId="2" borderId="1" xfId="0" applyNumberFormat="1" applyFont="1" applyFill="1" applyBorder="1" applyAlignment="1" applyProtection="1">
      <alignment horizontal="right" vertical="top"/>
      <protection locked="0"/>
    </xf>
    <xf numFmtId="170" fontId="329" fillId="0" borderId="1" xfId="0" applyNumberFormat="1" applyFont="1" applyBorder="1" applyAlignment="1">
      <alignment horizontal="right" vertical="top"/>
    </xf>
    <xf numFmtId="4" fontId="330" fillId="0" borderId="1" xfId="0" applyNumberFormat="1" applyFont="1" applyBorder="1" applyAlignment="1">
      <alignment horizontal="right" vertical="top"/>
    </xf>
    <xf numFmtId="4" fontId="331" fillId="0" borderId="1" xfId="0" applyNumberFormat="1" applyFont="1" applyBorder="1" applyAlignment="1">
      <alignment horizontal="right" vertical="top"/>
    </xf>
    <xf numFmtId="0" fontId="332" fillId="0" borderId="0" xfId="0" applyFont="1"/>
    <xf numFmtId="0" fontId="333" fillId="0" borderId="1" xfId="0" applyFont="1" applyBorder="1" applyAlignment="1">
      <alignment horizontal="left" vertical="top"/>
    </xf>
    <xf numFmtId="0" fontId="334" fillId="0" borderId="1" xfId="0" applyFont="1" applyBorder="1" applyAlignment="1">
      <alignment horizontal="left" vertical="top" wrapText="1"/>
    </xf>
    <xf numFmtId="0" fontId="335" fillId="0" borderId="1" xfId="0" applyFont="1" applyBorder="1" applyAlignment="1">
      <alignment horizontal="center" vertical="top"/>
    </xf>
    <xf numFmtId="168" fontId="336" fillId="0" borderId="1" xfId="0" applyNumberFormat="1" applyFont="1" applyBorder="1" applyAlignment="1">
      <alignment horizontal="right" vertical="top"/>
    </xf>
    <xf numFmtId="169" fontId="337" fillId="0" borderId="1" xfId="0" applyNumberFormat="1" applyFont="1" applyBorder="1" applyAlignment="1">
      <alignment horizontal="right" vertical="top"/>
    </xf>
    <xf numFmtId="169" fontId="338" fillId="0" borderId="1" xfId="0" applyNumberFormat="1" applyFont="1" applyBorder="1" applyAlignment="1">
      <alignment horizontal="right" vertical="top"/>
    </xf>
    <xf numFmtId="169" fontId="339" fillId="0" borderId="1" xfId="0" applyNumberFormat="1" applyFont="1" applyBorder="1" applyAlignment="1">
      <alignment horizontal="right" vertical="top"/>
    </xf>
    <xf numFmtId="4" fontId="340" fillId="2" borderId="1" xfId="0" applyNumberFormat="1" applyFont="1" applyFill="1" applyBorder="1" applyAlignment="1" applyProtection="1">
      <alignment horizontal="right" vertical="top"/>
      <protection locked="0"/>
    </xf>
    <xf numFmtId="170" fontId="341" fillId="0" borderId="1" xfId="0" applyNumberFormat="1" applyFont="1" applyBorder="1" applyAlignment="1">
      <alignment horizontal="right" vertical="top"/>
    </xf>
    <xf numFmtId="4" fontId="342" fillId="0" borderId="1" xfId="0" applyNumberFormat="1" applyFont="1" applyBorder="1" applyAlignment="1">
      <alignment horizontal="right" vertical="top"/>
    </xf>
    <xf numFmtId="4" fontId="343" fillId="0" borderId="1" xfId="0" applyNumberFormat="1" applyFont="1" applyBorder="1" applyAlignment="1">
      <alignment horizontal="right" vertical="top"/>
    </xf>
    <xf numFmtId="0" fontId="344" fillId="0" borderId="0" xfId="0" applyFont="1"/>
    <xf numFmtId="0" fontId="345" fillId="0" borderId="1" xfId="0" applyFont="1" applyBorder="1" applyAlignment="1">
      <alignment horizontal="left" vertical="top"/>
    </xf>
    <xf numFmtId="0" fontId="346" fillId="0" borderId="1" xfId="0" applyFont="1" applyBorder="1" applyAlignment="1">
      <alignment horizontal="left" vertical="top" wrapText="1"/>
    </xf>
    <xf numFmtId="0" fontId="347" fillId="0" borderId="1" xfId="0" applyFont="1" applyBorder="1" applyAlignment="1">
      <alignment horizontal="center" vertical="top"/>
    </xf>
    <xf numFmtId="168" fontId="348" fillId="0" borderId="1" xfId="0" applyNumberFormat="1" applyFont="1" applyBorder="1" applyAlignment="1">
      <alignment horizontal="right" vertical="top"/>
    </xf>
    <xf numFmtId="169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69" fontId="351" fillId="0" borderId="1" xfId="0" applyNumberFormat="1" applyFont="1" applyBorder="1" applyAlignment="1">
      <alignment horizontal="right" vertical="top"/>
    </xf>
    <xf numFmtId="4" fontId="352" fillId="2" borderId="1" xfId="0" applyNumberFormat="1" applyFont="1" applyFill="1" applyBorder="1" applyAlignment="1" applyProtection="1">
      <alignment horizontal="right" vertical="top"/>
      <protection locked="0"/>
    </xf>
    <xf numFmtId="170" fontId="353" fillId="0" borderId="1" xfId="0" applyNumberFormat="1" applyFont="1" applyBorder="1" applyAlignment="1">
      <alignment horizontal="right" vertical="top"/>
    </xf>
    <xf numFmtId="4" fontId="354" fillId="0" borderId="1" xfId="0" applyNumberFormat="1" applyFont="1" applyBorder="1" applyAlignment="1">
      <alignment horizontal="right" vertical="top"/>
    </xf>
    <xf numFmtId="4" fontId="355" fillId="0" borderId="1" xfId="0" applyNumberFormat="1" applyFont="1" applyBorder="1" applyAlignment="1">
      <alignment horizontal="right" vertical="top"/>
    </xf>
    <xf numFmtId="0" fontId="356" fillId="0" borderId="0" xfId="0" applyFont="1"/>
    <xf numFmtId="0" fontId="357" fillId="0" borderId="1" xfId="0" applyFont="1" applyBorder="1" applyAlignment="1">
      <alignment horizontal="left" vertical="top"/>
    </xf>
    <xf numFmtId="0" fontId="358" fillId="0" borderId="1" xfId="0" applyFont="1" applyBorder="1" applyAlignment="1">
      <alignment horizontal="left" vertical="top" wrapText="1"/>
    </xf>
    <xf numFmtId="0" fontId="359" fillId="0" borderId="1" xfId="0" applyFont="1" applyBorder="1" applyAlignment="1">
      <alignment horizontal="center" vertical="top"/>
    </xf>
    <xf numFmtId="168" fontId="360" fillId="0" borderId="1" xfId="0" applyNumberFormat="1" applyFont="1" applyBorder="1" applyAlignment="1">
      <alignment horizontal="right" vertical="top"/>
    </xf>
    <xf numFmtId="169" fontId="361" fillId="0" borderId="1" xfId="0" applyNumberFormat="1" applyFont="1" applyBorder="1" applyAlignment="1">
      <alignment horizontal="right" vertical="top"/>
    </xf>
    <xf numFmtId="169" fontId="362" fillId="0" borderId="1" xfId="0" applyNumberFormat="1" applyFont="1" applyBorder="1" applyAlignment="1">
      <alignment horizontal="right" vertical="top"/>
    </xf>
    <xf numFmtId="169" fontId="363" fillId="0" borderId="1" xfId="0" applyNumberFormat="1" applyFont="1" applyBorder="1" applyAlignment="1">
      <alignment horizontal="right" vertical="top"/>
    </xf>
    <xf numFmtId="4" fontId="364" fillId="2" borderId="1" xfId="0" applyNumberFormat="1" applyFont="1" applyFill="1" applyBorder="1" applyAlignment="1" applyProtection="1">
      <alignment horizontal="right" vertical="top"/>
      <protection locked="0"/>
    </xf>
    <xf numFmtId="170" fontId="365" fillId="0" borderId="1" xfId="0" applyNumberFormat="1" applyFont="1" applyBorder="1" applyAlignment="1">
      <alignment horizontal="right" vertical="top"/>
    </xf>
    <xf numFmtId="4" fontId="366" fillId="0" borderId="1" xfId="0" applyNumberFormat="1" applyFont="1" applyBorder="1" applyAlignment="1">
      <alignment horizontal="right" vertical="top"/>
    </xf>
    <xf numFmtId="4" fontId="367" fillId="0" borderId="1" xfId="0" applyNumberFormat="1" applyFont="1" applyBorder="1" applyAlignment="1">
      <alignment horizontal="right" vertical="top"/>
    </xf>
    <xf numFmtId="0" fontId="368" fillId="0" borderId="0" xfId="0" applyFont="1"/>
    <xf numFmtId="0" fontId="369" fillId="0" borderId="1" xfId="0" applyFont="1" applyBorder="1" applyAlignment="1">
      <alignment horizontal="left" vertical="top"/>
    </xf>
    <xf numFmtId="0" fontId="370" fillId="0" borderId="1" xfId="0" applyFont="1" applyBorder="1" applyAlignment="1">
      <alignment horizontal="left" vertical="top" wrapText="1"/>
    </xf>
    <xf numFmtId="0" fontId="371" fillId="0" borderId="1" xfId="0" applyFont="1" applyBorder="1" applyAlignment="1">
      <alignment horizontal="center" vertical="top"/>
    </xf>
    <xf numFmtId="168" fontId="372" fillId="0" borderId="1" xfId="0" applyNumberFormat="1" applyFont="1" applyBorder="1" applyAlignment="1">
      <alignment horizontal="right" vertical="top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69" fontId="375" fillId="0" borderId="1" xfId="0" applyNumberFormat="1" applyFont="1" applyBorder="1" applyAlignment="1">
      <alignment horizontal="right" vertical="top"/>
    </xf>
    <xf numFmtId="4" fontId="376" fillId="2" borderId="1" xfId="0" applyNumberFormat="1" applyFont="1" applyFill="1" applyBorder="1" applyAlignment="1" applyProtection="1">
      <alignment horizontal="right" vertical="top"/>
      <protection locked="0"/>
    </xf>
    <xf numFmtId="170" fontId="377" fillId="0" borderId="1" xfId="0" applyNumberFormat="1" applyFont="1" applyBorder="1" applyAlignment="1">
      <alignment horizontal="right" vertical="top"/>
    </xf>
    <xf numFmtId="4" fontId="378" fillId="0" borderId="1" xfId="0" applyNumberFormat="1" applyFont="1" applyBorder="1" applyAlignment="1">
      <alignment horizontal="right" vertical="top"/>
    </xf>
    <xf numFmtId="4" fontId="379" fillId="0" borderId="1" xfId="0" applyNumberFormat="1" applyFont="1" applyBorder="1" applyAlignment="1">
      <alignment horizontal="right" vertical="top"/>
    </xf>
    <xf numFmtId="0" fontId="380" fillId="0" borderId="0" xfId="0" applyFont="1"/>
    <xf numFmtId="0" fontId="381" fillId="0" borderId="1" xfId="0" applyFont="1" applyBorder="1" applyAlignment="1">
      <alignment horizontal="left" vertical="top"/>
    </xf>
    <xf numFmtId="0" fontId="382" fillId="0" borderId="1" xfId="0" applyFont="1" applyBorder="1" applyAlignment="1">
      <alignment horizontal="left" vertical="top" wrapText="1"/>
    </xf>
    <xf numFmtId="0" fontId="383" fillId="0" borderId="1" xfId="0" applyFont="1" applyBorder="1" applyAlignment="1">
      <alignment horizontal="center" vertical="top"/>
    </xf>
    <xf numFmtId="168" fontId="384" fillId="0" borderId="1" xfId="0" applyNumberFormat="1" applyFont="1" applyBorder="1" applyAlignment="1">
      <alignment horizontal="right" vertical="top"/>
    </xf>
    <xf numFmtId="169" fontId="385" fillId="0" borderId="1" xfId="0" applyNumberFormat="1" applyFont="1" applyBorder="1" applyAlignment="1">
      <alignment horizontal="right" vertical="top"/>
    </xf>
    <xf numFmtId="169" fontId="386" fillId="0" borderId="1" xfId="0" applyNumberFormat="1" applyFont="1" applyBorder="1" applyAlignment="1">
      <alignment horizontal="right" vertical="top"/>
    </xf>
    <xf numFmtId="169" fontId="387" fillId="0" borderId="1" xfId="0" applyNumberFormat="1" applyFont="1" applyBorder="1" applyAlignment="1">
      <alignment horizontal="right" vertical="top"/>
    </xf>
    <xf numFmtId="4" fontId="388" fillId="2" borderId="1" xfId="0" applyNumberFormat="1" applyFont="1" applyFill="1" applyBorder="1" applyAlignment="1" applyProtection="1">
      <alignment horizontal="right" vertical="top"/>
      <protection locked="0"/>
    </xf>
    <xf numFmtId="170" fontId="389" fillId="0" borderId="1" xfId="0" applyNumberFormat="1" applyFont="1" applyBorder="1" applyAlignment="1">
      <alignment horizontal="right" vertical="top"/>
    </xf>
    <xf numFmtId="4" fontId="390" fillId="0" borderId="1" xfId="0" applyNumberFormat="1" applyFont="1" applyBorder="1" applyAlignment="1">
      <alignment horizontal="right" vertical="top"/>
    </xf>
    <xf numFmtId="4" fontId="391" fillId="0" borderId="1" xfId="0" applyNumberFormat="1" applyFont="1" applyBorder="1" applyAlignment="1">
      <alignment horizontal="right" vertical="top"/>
    </xf>
    <xf numFmtId="0" fontId="392" fillId="0" borderId="0" xfId="0" applyFont="1"/>
    <xf numFmtId="0" fontId="393" fillId="0" borderId="1" xfId="0" applyFont="1" applyBorder="1" applyAlignment="1">
      <alignment horizontal="left" vertical="top"/>
    </xf>
    <xf numFmtId="0" fontId="394" fillId="0" borderId="1" xfId="0" applyFont="1" applyBorder="1" applyAlignment="1">
      <alignment horizontal="left" vertical="top" wrapText="1"/>
    </xf>
    <xf numFmtId="0" fontId="395" fillId="0" borderId="1" xfId="0" applyFont="1" applyBorder="1" applyAlignment="1">
      <alignment horizontal="center" vertical="top"/>
    </xf>
    <xf numFmtId="168" fontId="396" fillId="0" borderId="1" xfId="0" applyNumberFormat="1" applyFont="1" applyBorder="1" applyAlignment="1">
      <alignment horizontal="right" vertical="top"/>
    </xf>
    <xf numFmtId="169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4" fontId="400" fillId="2" borderId="1" xfId="0" applyNumberFormat="1" applyFont="1" applyFill="1" applyBorder="1" applyAlignment="1" applyProtection="1">
      <alignment horizontal="right" vertical="top"/>
      <protection locked="0"/>
    </xf>
    <xf numFmtId="170" fontId="401" fillId="0" borderId="1" xfId="0" applyNumberFormat="1" applyFont="1" applyBorder="1" applyAlignment="1">
      <alignment horizontal="right" vertical="top"/>
    </xf>
    <xf numFmtId="4" fontId="402" fillId="0" borderId="1" xfId="0" applyNumberFormat="1" applyFont="1" applyBorder="1" applyAlignment="1">
      <alignment horizontal="right" vertical="top"/>
    </xf>
    <xf numFmtId="4" fontId="403" fillId="0" borderId="1" xfId="0" applyNumberFormat="1" applyFont="1" applyBorder="1" applyAlignment="1">
      <alignment horizontal="right" vertical="top"/>
    </xf>
    <xf numFmtId="0" fontId="404" fillId="0" borderId="0" xfId="0" applyFont="1"/>
    <xf numFmtId="0" fontId="405" fillId="0" borderId="1" xfId="0" applyFont="1" applyBorder="1" applyAlignment="1">
      <alignment horizontal="left" vertical="top"/>
    </xf>
    <xf numFmtId="0" fontId="406" fillId="0" borderId="1" xfId="0" applyFont="1" applyBorder="1" applyAlignment="1">
      <alignment horizontal="left" vertical="top" wrapText="1"/>
    </xf>
    <xf numFmtId="0" fontId="407" fillId="0" borderId="1" xfId="0" applyFont="1" applyBorder="1" applyAlignment="1">
      <alignment horizontal="center" vertical="top"/>
    </xf>
    <xf numFmtId="168" fontId="408" fillId="0" borderId="1" xfId="0" applyNumberFormat="1" applyFont="1" applyBorder="1" applyAlignment="1">
      <alignment horizontal="right" vertical="top"/>
    </xf>
    <xf numFmtId="169" fontId="409" fillId="0" borderId="1" xfId="0" applyNumberFormat="1" applyFont="1" applyBorder="1" applyAlignment="1">
      <alignment horizontal="right" vertical="top"/>
    </xf>
    <xf numFmtId="169" fontId="410" fillId="0" borderId="1" xfId="0" applyNumberFormat="1" applyFont="1" applyBorder="1" applyAlignment="1">
      <alignment horizontal="right" vertical="top"/>
    </xf>
    <xf numFmtId="169" fontId="411" fillId="0" borderId="1" xfId="0" applyNumberFormat="1" applyFont="1" applyBorder="1" applyAlignment="1">
      <alignment horizontal="right" vertical="top"/>
    </xf>
    <xf numFmtId="4" fontId="412" fillId="2" borderId="1" xfId="0" applyNumberFormat="1" applyFont="1" applyFill="1" applyBorder="1" applyAlignment="1" applyProtection="1">
      <alignment horizontal="right" vertical="top"/>
      <protection locked="0"/>
    </xf>
    <xf numFmtId="170" fontId="413" fillId="0" borderId="1" xfId="0" applyNumberFormat="1" applyFont="1" applyBorder="1" applyAlignment="1">
      <alignment horizontal="right" vertical="top"/>
    </xf>
    <xf numFmtId="4" fontId="414" fillId="0" borderId="1" xfId="0" applyNumberFormat="1" applyFont="1" applyBorder="1" applyAlignment="1">
      <alignment horizontal="right" vertical="top"/>
    </xf>
    <xf numFmtId="4" fontId="415" fillId="0" borderId="1" xfId="0" applyNumberFormat="1" applyFont="1" applyBorder="1" applyAlignment="1">
      <alignment horizontal="right" vertical="top"/>
    </xf>
    <xf numFmtId="0" fontId="416" fillId="0" borderId="0" xfId="0" applyFont="1"/>
    <xf numFmtId="0" fontId="417" fillId="3" borderId="1" xfId="0" applyFont="1" applyFill="1" applyBorder="1" applyAlignment="1">
      <alignment horizontal="left"/>
    </xf>
    <xf numFmtId="0" fontId="425" fillId="3" borderId="1" xfId="0" applyFont="1" applyFill="1" applyBorder="1" applyAlignment="1">
      <alignment horizontal="left"/>
    </xf>
    <xf numFmtId="0" fontId="426" fillId="3" borderId="1" xfId="0" applyFont="1" applyFill="1" applyBorder="1" applyAlignment="1">
      <alignment horizontal="left"/>
    </xf>
    <xf numFmtId="4" fontId="427" fillId="3" borderId="1" xfId="0" applyNumberFormat="1" applyFont="1" applyFill="1" applyBorder="1" applyAlignment="1">
      <alignment horizontal="right"/>
    </xf>
    <xf numFmtId="0" fontId="428" fillId="0" borderId="0" xfId="0" applyFont="1"/>
    <xf numFmtId="0" fontId="429" fillId="0" borderId="1" xfId="0" applyFont="1" applyBorder="1" applyAlignment="1">
      <alignment horizontal="left" vertical="top"/>
    </xf>
    <xf numFmtId="0" fontId="430" fillId="0" borderId="1" xfId="0" applyFont="1" applyBorder="1" applyAlignment="1">
      <alignment horizontal="left" vertical="top" wrapText="1"/>
    </xf>
    <xf numFmtId="0" fontId="431" fillId="0" borderId="1" xfId="0" applyFont="1" applyBorder="1" applyAlignment="1">
      <alignment horizontal="center" vertical="top"/>
    </xf>
    <xf numFmtId="168" fontId="432" fillId="0" borderId="1" xfId="0" applyNumberFormat="1" applyFont="1" applyBorder="1" applyAlignment="1">
      <alignment horizontal="right" vertical="top"/>
    </xf>
    <xf numFmtId="169" fontId="433" fillId="0" borderId="1" xfId="0" applyNumberFormat="1" applyFont="1" applyBorder="1" applyAlignment="1">
      <alignment horizontal="right" vertical="top"/>
    </xf>
    <xf numFmtId="169" fontId="434" fillId="0" borderId="1" xfId="0" applyNumberFormat="1" applyFont="1" applyBorder="1" applyAlignment="1">
      <alignment horizontal="right" vertical="top"/>
    </xf>
    <xf numFmtId="169" fontId="435" fillId="0" borderId="1" xfId="0" applyNumberFormat="1" applyFont="1" applyBorder="1" applyAlignment="1">
      <alignment horizontal="right" vertical="top"/>
    </xf>
    <xf numFmtId="4" fontId="436" fillId="2" borderId="1" xfId="0" applyNumberFormat="1" applyFont="1" applyFill="1" applyBorder="1" applyAlignment="1" applyProtection="1">
      <alignment horizontal="right" vertical="top"/>
      <protection locked="0"/>
    </xf>
    <xf numFmtId="170" fontId="437" fillId="0" borderId="1" xfId="0" applyNumberFormat="1" applyFont="1" applyBorder="1" applyAlignment="1">
      <alignment horizontal="right" vertical="top"/>
    </xf>
    <xf numFmtId="4" fontId="438" fillId="0" borderId="1" xfId="0" applyNumberFormat="1" applyFont="1" applyBorder="1" applyAlignment="1">
      <alignment horizontal="right" vertical="top"/>
    </xf>
    <xf numFmtId="4" fontId="439" fillId="0" borderId="1" xfId="0" applyNumberFormat="1" applyFont="1" applyBorder="1" applyAlignment="1">
      <alignment horizontal="right" vertical="top"/>
    </xf>
    <xf numFmtId="0" fontId="440" fillId="0" borderId="0" xfId="0" applyFont="1"/>
    <xf numFmtId="0" fontId="441" fillId="0" borderId="1" xfId="0" applyFont="1" applyBorder="1" applyAlignment="1">
      <alignment horizontal="left" vertical="top"/>
    </xf>
    <xf numFmtId="0" fontId="442" fillId="0" borderId="1" xfId="0" applyFont="1" applyBorder="1" applyAlignment="1">
      <alignment horizontal="left" vertical="top" wrapText="1"/>
    </xf>
    <xf numFmtId="0" fontId="443" fillId="0" borderId="1" xfId="0" applyFont="1" applyBorder="1" applyAlignment="1">
      <alignment horizontal="center" vertical="top"/>
    </xf>
    <xf numFmtId="168" fontId="444" fillId="0" borderId="1" xfId="0" applyNumberFormat="1" applyFont="1" applyBorder="1" applyAlignment="1">
      <alignment horizontal="right" vertical="top"/>
    </xf>
    <xf numFmtId="169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69" fontId="447" fillId="0" borderId="1" xfId="0" applyNumberFormat="1" applyFont="1" applyBorder="1" applyAlignment="1">
      <alignment horizontal="right" vertical="top"/>
    </xf>
    <xf numFmtId="4" fontId="448" fillId="2" borderId="1" xfId="0" applyNumberFormat="1" applyFont="1" applyFill="1" applyBorder="1" applyAlignment="1" applyProtection="1">
      <alignment horizontal="right" vertical="top"/>
      <protection locked="0"/>
    </xf>
    <xf numFmtId="170" fontId="449" fillId="0" borderId="1" xfId="0" applyNumberFormat="1" applyFont="1" applyBorder="1" applyAlignment="1">
      <alignment horizontal="right" vertical="top"/>
    </xf>
    <xf numFmtId="4" fontId="450" fillId="0" borderId="1" xfId="0" applyNumberFormat="1" applyFont="1" applyBorder="1" applyAlignment="1">
      <alignment horizontal="right" vertical="top"/>
    </xf>
    <xf numFmtId="4" fontId="451" fillId="0" borderId="1" xfId="0" applyNumberFormat="1" applyFont="1" applyBorder="1" applyAlignment="1">
      <alignment horizontal="right" vertical="top"/>
    </xf>
    <xf numFmtId="0" fontId="452" fillId="0" borderId="0" xfId="0" applyFont="1"/>
    <xf numFmtId="0" fontId="453" fillId="0" borderId="1" xfId="0" applyFont="1" applyBorder="1" applyAlignment="1">
      <alignment horizontal="left" vertical="top"/>
    </xf>
    <xf numFmtId="0" fontId="454" fillId="0" borderId="1" xfId="0" applyFont="1" applyBorder="1" applyAlignment="1">
      <alignment horizontal="left" vertical="top" wrapText="1"/>
    </xf>
    <xf numFmtId="0" fontId="455" fillId="0" borderId="1" xfId="0" applyFont="1" applyBorder="1" applyAlignment="1">
      <alignment horizontal="center" vertical="top"/>
    </xf>
    <xf numFmtId="168" fontId="456" fillId="0" borderId="1" xfId="0" applyNumberFormat="1" applyFont="1" applyBorder="1" applyAlignment="1">
      <alignment horizontal="right" vertical="top"/>
    </xf>
    <xf numFmtId="169" fontId="457" fillId="0" borderId="1" xfId="0" applyNumberFormat="1" applyFont="1" applyBorder="1" applyAlignment="1">
      <alignment horizontal="right" vertical="top"/>
    </xf>
    <xf numFmtId="169" fontId="458" fillId="0" borderId="1" xfId="0" applyNumberFormat="1" applyFont="1" applyBorder="1" applyAlignment="1">
      <alignment horizontal="right" vertical="top"/>
    </xf>
    <xf numFmtId="169" fontId="459" fillId="0" borderId="1" xfId="0" applyNumberFormat="1" applyFont="1" applyBorder="1" applyAlignment="1">
      <alignment horizontal="right" vertical="top"/>
    </xf>
    <xf numFmtId="4" fontId="460" fillId="2" borderId="1" xfId="0" applyNumberFormat="1" applyFont="1" applyFill="1" applyBorder="1" applyAlignment="1" applyProtection="1">
      <alignment horizontal="right" vertical="top"/>
      <protection locked="0"/>
    </xf>
    <xf numFmtId="170" fontId="461" fillId="0" borderId="1" xfId="0" applyNumberFormat="1" applyFont="1" applyBorder="1" applyAlignment="1">
      <alignment horizontal="right" vertical="top"/>
    </xf>
    <xf numFmtId="4" fontId="462" fillId="0" borderId="1" xfId="0" applyNumberFormat="1" applyFont="1" applyBorder="1" applyAlignment="1">
      <alignment horizontal="right" vertical="top"/>
    </xf>
    <xf numFmtId="4" fontId="463" fillId="0" borderId="1" xfId="0" applyNumberFormat="1" applyFont="1" applyBorder="1" applyAlignment="1">
      <alignment horizontal="right" vertical="top"/>
    </xf>
    <xf numFmtId="0" fontId="464" fillId="0" borderId="0" xfId="0" applyFont="1"/>
    <xf numFmtId="0" fontId="465" fillId="0" borderId="1" xfId="0" applyFont="1" applyBorder="1" applyAlignment="1">
      <alignment horizontal="left" vertical="top"/>
    </xf>
    <xf numFmtId="0" fontId="466" fillId="0" borderId="1" xfId="0" applyFont="1" applyBorder="1" applyAlignment="1">
      <alignment horizontal="left" vertical="top" wrapText="1"/>
    </xf>
    <xf numFmtId="0" fontId="467" fillId="0" borderId="1" xfId="0" applyFont="1" applyBorder="1" applyAlignment="1">
      <alignment horizontal="center" vertical="top"/>
    </xf>
    <xf numFmtId="168" fontId="468" fillId="0" borderId="1" xfId="0" applyNumberFormat="1" applyFont="1" applyBorder="1" applyAlignment="1">
      <alignment horizontal="right" vertical="top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69" fontId="471" fillId="0" borderId="1" xfId="0" applyNumberFormat="1" applyFont="1" applyBorder="1" applyAlignment="1">
      <alignment horizontal="right" vertical="top"/>
    </xf>
    <xf numFmtId="4" fontId="472" fillId="2" borderId="1" xfId="0" applyNumberFormat="1" applyFont="1" applyFill="1" applyBorder="1" applyAlignment="1" applyProtection="1">
      <alignment horizontal="right" vertical="top"/>
      <protection locked="0"/>
    </xf>
    <xf numFmtId="170" fontId="473" fillId="0" borderId="1" xfId="0" applyNumberFormat="1" applyFont="1" applyBorder="1" applyAlignment="1">
      <alignment horizontal="right" vertical="top"/>
    </xf>
    <xf numFmtId="4" fontId="474" fillId="0" borderId="1" xfId="0" applyNumberFormat="1" applyFont="1" applyBorder="1" applyAlignment="1">
      <alignment horizontal="right" vertical="top"/>
    </xf>
    <xf numFmtId="4" fontId="475" fillId="0" borderId="1" xfId="0" applyNumberFormat="1" applyFont="1" applyBorder="1" applyAlignment="1">
      <alignment horizontal="right" vertical="top"/>
    </xf>
    <xf numFmtId="0" fontId="476" fillId="0" borderId="0" xfId="0" applyFont="1"/>
    <xf numFmtId="0" fontId="477" fillId="0" borderId="1" xfId="0" applyFont="1" applyBorder="1" applyAlignment="1">
      <alignment horizontal="left" vertical="top"/>
    </xf>
    <xf numFmtId="0" fontId="478" fillId="0" borderId="1" xfId="0" applyFont="1" applyBorder="1" applyAlignment="1">
      <alignment horizontal="left" vertical="top" wrapText="1"/>
    </xf>
    <xf numFmtId="0" fontId="479" fillId="0" borderId="1" xfId="0" applyFont="1" applyBorder="1" applyAlignment="1">
      <alignment horizontal="center" vertical="top"/>
    </xf>
    <xf numFmtId="168" fontId="480" fillId="0" borderId="1" xfId="0" applyNumberFormat="1" applyFont="1" applyBorder="1" applyAlignment="1">
      <alignment horizontal="right" vertical="top"/>
    </xf>
    <xf numFmtId="169" fontId="481" fillId="0" borderId="1" xfId="0" applyNumberFormat="1" applyFont="1" applyBorder="1" applyAlignment="1">
      <alignment horizontal="right" vertical="top"/>
    </xf>
    <xf numFmtId="169" fontId="482" fillId="0" borderId="1" xfId="0" applyNumberFormat="1" applyFont="1" applyBorder="1" applyAlignment="1">
      <alignment horizontal="right" vertical="top"/>
    </xf>
    <xf numFmtId="169" fontId="483" fillId="0" borderId="1" xfId="0" applyNumberFormat="1" applyFont="1" applyBorder="1" applyAlignment="1">
      <alignment horizontal="right" vertical="top"/>
    </xf>
    <xf numFmtId="4" fontId="484" fillId="2" borderId="1" xfId="0" applyNumberFormat="1" applyFont="1" applyFill="1" applyBorder="1" applyAlignment="1" applyProtection="1">
      <alignment horizontal="right" vertical="top"/>
      <protection locked="0"/>
    </xf>
    <xf numFmtId="170" fontId="485" fillId="0" borderId="1" xfId="0" applyNumberFormat="1" applyFont="1" applyBorder="1" applyAlignment="1">
      <alignment horizontal="right" vertical="top"/>
    </xf>
    <xf numFmtId="4" fontId="486" fillId="0" borderId="1" xfId="0" applyNumberFormat="1" applyFont="1" applyBorder="1" applyAlignment="1">
      <alignment horizontal="right" vertical="top"/>
    </xf>
    <xf numFmtId="4" fontId="487" fillId="0" borderId="1" xfId="0" applyNumberFormat="1" applyFont="1" applyBorder="1" applyAlignment="1">
      <alignment horizontal="right" vertical="top"/>
    </xf>
    <xf numFmtId="0" fontId="488" fillId="0" borderId="0" xfId="0" applyFont="1"/>
    <xf numFmtId="0" fontId="489" fillId="0" borderId="1" xfId="0" applyFont="1" applyBorder="1" applyAlignment="1">
      <alignment horizontal="left" vertical="top"/>
    </xf>
    <xf numFmtId="0" fontId="490" fillId="0" borderId="1" xfId="0" applyFont="1" applyBorder="1" applyAlignment="1">
      <alignment horizontal="left" vertical="top" wrapText="1"/>
    </xf>
    <xf numFmtId="0" fontId="491" fillId="0" borderId="1" xfId="0" applyFont="1" applyBorder="1" applyAlignment="1">
      <alignment horizontal="center" vertical="top"/>
    </xf>
    <xf numFmtId="168" fontId="492" fillId="0" borderId="1" xfId="0" applyNumberFormat="1" applyFont="1" applyBorder="1" applyAlignment="1">
      <alignment horizontal="right" vertical="top"/>
    </xf>
    <xf numFmtId="169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69" fontId="495" fillId="0" borderId="1" xfId="0" applyNumberFormat="1" applyFont="1" applyBorder="1" applyAlignment="1">
      <alignment horizontal="right" vertical="top"/>
    </xf>
    <xf numFmtId="4" fontId="496" fillId="2" borderId="1" xfId="0" applyNumberFormat="1" applyFont="1" applyFill="1" applyBorder="1" applyAlignment="1" applyProtection="1">
      <alignment horizontal="right" vertical="top"/>
      <protection locked="0"/>
    </xf>
    <xf numFmtId="170" fontId="497" fillId="0" borderId="1" xfId="0" applyNumberFormat="1" applyFont="1" applyBorder="1" applyAlignment="1">
      <alignment horizontal="right" vertical="top"/>
    </xf>
    <xf numFmtId="4" fontId="498" fillId="0" borderId="1" xfId="0" applyNumberFormat="1" applyFont="1" applyBorder="1" applyAlignment="1">
      <alignment horizontal="right" vertical="top"/>
    </xf>
    <xf numFmtId="4" fontId="499" fillId="0" borderId="1" xfId="0" applyNumberFormat="1" applyFont="1" applyBorder="1" applyAlignment="1">
      <alignment horizontal="right" vertical="top"/>
    </xf>
    <xf numFmtId="0" fontId="500" fillId="0" borderId="0" xfId="0" applyFont="1"/>
    <xf numFmtId="0" fontId="501" fillId="0" borderId="1" xfId="0" applyFont="1" applyBorder="1" applyAlignment="1">
      <alignment horizontal="left" vertical="top"/>
    </xf>
    <xf numFmtId="0" fontId="502" fillId="0" borderId="1" xfId="0" applyFont="1" applyBorder="1" applyAlignment="1">
      <alignment horizontal="left" vertical="top" wrapText="1"/>
    </xf>
    <xf numFmtId="0" fontId="503" fillId="0" borderId="1" xfId="0" applyFont="1" applyBorder="1" applyAlignment="1">
      <alignment horizontal="center" vertical="top"/>
    </xf>
    <xf numFmtId="168" fontId="504" fillId="0" borderId="1" xfId="0" applyNumberFormat="1" applyFont="1" applyBorder="1" applyAlignment="1">
      <alignment horizontal="right" vertical="top"/>
    </xf>
    <xf numFmtId="169" fontId="505" fillId="0" borderId="1" xfId="0" applyNumberFormat="1" applyFont="1" applyBorder="1" applyAlignment="1">
      <alignment horizontal="right" vertical="top"/>
    </xf>
    <xf numFmtId="169" fontId="506" fillId="0" borderId="1" xfId="0" applyNumberFormat="1" applyFont="1" applyBorder="1" applyAlignment="1">
      <alignment horizontal="right" vertical="top"/>
    </xf>
    <xf numFmtId="169" fontId="507" fillId="0" borderId="1" xfId="0" applyNumberFormat="1" applyFont="1" applyBorder="1" applyAlignment="1">
      <alignment horizontal="right" vertical="top"/>
    </xf>
    <xf numFmtId="4" fontId="508" fillId="2" borderId="1" xfId="0" applyNumberFormat="1" applyFont="1" applyFill="1" applyBorder="1" applyAlignment="1" applyProtection="1">
      <alignment horizontal="right" vertical="top"/>
      <protection locked="0"/>
    </xf>
    <xf numFmtId="170" fontId="509" fillId="0" borderId="1" xfId="0" applyNumberFormat="1" applyFont="1" applyBorder="1" applyAlignment="1">
      <alignment horizontal="right" vertical="top"/>
    </xf>
    <xf numFmtId="4" fontId="510" fillId="0" borderId="1" xfId="0" applyNumberFormat="1" applyFont="1" applyBorder="1" applyAlignment="1">
      <alignment horizontal="right" vertical="top"/>
    </xf>
    <xf numFmtId="4" fontId="511" fillId="0" borderId="1" xfId="0" applyNumberFormat="1" applyFont="1" applyBorder="1" applyAlignment="1">
      <alignment horizontal="right" vertical="top"/>
    </xf>
    <xf numFmtId="0" fontId="512" fillId="0" borderId="0" xfId="0" applyFont="1"/>
    <xf numFmtId="0" fontId="513" fillId="0" borderId="1" xfId="0" applyFont="1" applyBorder="1" applyAlignment="1">
      <alignment horizontal="left" vertical="top"/>
    </xf>
    <xf numFmtId="0" fontId="514" fillId="0" borderId="1" xfId="0" applyFont="1" applyBorder="1" applyAlignment="1">
      <alignment horizontal="left" vertical="top" wrapText="1"/>
    </xf>
    <xf numFmtId="0" fontId="515" fillId="0" borderId="1" xfId="0" applyFont="1" applyBorder="1" applyAlignment="1">
      <alignment horizontal="center" vertical="top"/>
    </xf>
    <xf numFmtId="168" fontId="516" fillId="0" borderId="1" xfId="0" applyNumberFormat="1" applyFont="1" applyBorder="1" applyAlignment="1">
      <alignment horizontal="right" vertical="top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169" fontId="519" fillId="0" borderId="1" xfId="0" applyNumberFormat="1" applyFont="1" applyBorder="1" applyAlignment="1">
      <alignment horizontal="right" vertical="top"/>
    </xf>
    <xf numFmtId="4" fontId="520" fillId="2" borderId="1" xfId="0" applyNumberFormat="1" applyFont="1" applyFill="1" applyBorder="1" applyAlignment="1" applyProtection="1">
      <alignment horizontal="right" vertical="top"/>
      <protection locked="0"/>
    </xf>
    <xf numFmtId="170" fontId="521" fillId="0" borderId="1" xfId="0" applyNumberFormat="1" applyFont="1" applyBorder="1" applyAlignment="1">
      <alignment horizontal="right" vertical="top"/>
    </xf>
    <xf numFmtId="4" fontId="522" fillId="0" borderId="1" xfId="0" applyNumberFormat="1" applyFont="1" applyBorder="1" applyAlignment="1">
      <alignment horizontal="right" vertical="top"/>
    </xf>
    <xf numFmtId="4" fontId="523" fillId="0" borderId="1" xfId="0" applyNumberFormat="1" applyFont="1" applyBorder="1" applyAlignment="1">
      <alignment horizontal="right" vertical="top"/>
    </xf>
    <xf numFmtId="0" fontId="524" fillId="0" borderId="0" xfId="0" applyFont="1"/>
    <xf numFmtId="0" fontId="525" fillId="0" borderId="1" xfId="0" applyFont="1" applyBorder="1" applyAlignment="1">
      <alignment horizontal="left" vertical="top"/>
    </xf>
    <xf numFmtId="0" fontId="526" fillId="0" borderId="1" xfId="0" applyFont="1" applyBorder="1" applyAlignment="1">
      <alignment horizontal="left" vertical="top" wrapText="1"/>
    </xf>
    <xf numFmtId="0" fontId="527" fillId="0" borderId="1" xfId="0" applyFont="1" applyBorder="1" applyAlignment="1">
      <alignment horizontal="center" vertical="top"/>
    </xf>
    <xf numFmtId="168" fontId="528" fillId="0" borderId="1" xfId="0" applyNumberFormat="1" applyFont="1" applyBorder="1" applyAlignment="1">
      <alignment horizontal="right" vertical="top"/>
    </xf>
    <xf numFmtId="169" fontId="529" fillId="0" borderId="1" xfId="0" applyNumberFormat="1" applyFont="1" applyBorder="1" applyAlignment="1">
      <alignment horizontal="right" vertical="top"/>
    </xf>
    <xf numFmtId="169" fontId="530" fillId="0" borderId="1" xfId="0" applyNumberFormat="1" applyFont="1" applyBorder="1" applyAlignment="1">
      <alignment horizontal="right" vertical="top"/>
    </xf>
    <xf numFmtId="169" fontId="531" fillId="0" borderId="1" xfId="0" applyNumberFormat="1" applyFont="1" applyBorder="1" applyAlignment="1">
      <alignment horizontal="right" vertical="top"/>
    </xf>
    <xf numFmtId="4" fontId="532" fillId="2" borderId="1" xfId="0" applyNumberFormat="1" applyFont="1" applyFill="1" applyBorder="1" applyAlignment="1" applyProtection="1">
      <alignment horizontal="right" vertical="top"/>
      <protection locked="0"/>
    </xf>
    <xf numFmtId="170" fontId="533" fillId="0" borderId="1" xfId="0" applyNumberFormat="1" applyFont="1" applyBorder="1" applyAlignment="1">
      <alignment horizontal="right" vertical="top"/>
    </xf>
    <xf numFmtId="4" fontId="534" fillId="0" borderId="1" xfId="0" applyNumberFormat="1" applyFont="1" applyBorder="1" applyAlignment="1">
      <alignment horizontal="right" vertical="top"/>
    </xf>
    <xf numFmtId="4" fontId="535" fillId="0" borderId="1" xfId="0" applyNumberFormat="1" applyFont="1" applyBorder="1" applyAlignment="1">
      <alignment horizontal="right" vertical="top"/>
    </xf>
    <xf numFmtId="0" fontId="536" fillId="0" borderId="0" xfId="0" applyFont="1"/>
    <xf numFmtId="0" fontId="537" fillId="0" borderId="1" xfId="0" applyFont="1" applyBorder="1" applyAlignment="1">
      <alignment horizontal="left" vertical="top"/>
    </xf>
    <xf numFmtId="0" fontId="538" fillId="0" borderId="1" xfId="0" applyFont="1" applyBorder="1" applyAlignment="1">
      <alignment horizontal="left" vertical="top" wrapText="1"/>
    </xf>
    <xf numFmtId="0" fontId="539" fillId="0" borderId="1" xfId="0" applyFont="1" applyBorder="1" applyAlignment="1">
      <alignment horizontal="center" vertical="top"/>
    </xf>
    <xf numFmtId="168" fontId="540" fillId="0" borderId="1" xfId="0" applyNumberFormat="1" applyFont="1" applyBorder="1" applyAlignment="1">
      <alignment horizontal="right" vertical="top"/>
    </xf>
    <xf numFmtId="169" fontId="541" fillId="0" borderId="1" xfId="0" applyNumberFormat="1" applyFont="1" applyBorder="1" applyAlignment="1">
      <alignment horizontal="right" vertical="top"/>
    </xf>
    <xf numFmtId="169" fontId="542" fillId="0" borderId="1" xfId="0" applyNumberFormat="1" applyFont="1" applyBorder="1" applyAlignment="1">
      <alignment horizontal="right" vertical="top"/>
    </xf>
    <xf numFmtId="169" fontId="543" fillId="0" borderId="1" xfId="0" applyNumberFormat="1" applyFont="1" applyBorder="1" applyAlignment="1">
      <alignment horizontal="right" vertical="top"/>
    </xf>
    <xf numFmtId="4" fontId="544" fillId="2" borderId="1" xfId="0" applyNumberFormat="1" applyFont="1" applyFill="1" applyBorder="1" applyAlignment="1" applyProtection="1">
      <alignment horizontal="right" vertical="top"/>
      <protection locked="0"/>
    </xf>
    <xf numFmtId="170" fontId="545" fillId="0" borderId="1" xfId="0" applyNumberFormat="1" applyFont="1" applyBorder="1" applyAlignment="1">
      <alignment horizontal="right" vertical="top"/>
    </xf>
    <xf numFmtId="4" fontId="546" fillId="0" borderId="1" xfId="0" applyNumberFormat="1" applyFont="1" applyBorder="1" applyAlignment="1">
      <alignment horizontal="right" vertical="top"/>
    </xf>
    <xf numFmtId="4" fontId="547" fillId="0" borderId="1" xfId="0" applyNumberFormat="1" applyFont="1" applyBorder="1" applyAlignment="1">
      <alignment horizontal="right" vertical="top"/>
    </xf>
    <xf numFmtId="0" fontId="548" fillId="0" borderId="0" xfId="0" applyFont="1"/>
    <xf numFmtId="0" fontId="549" fillId="0" borderId="1" xfId="0" applyFont="1" applyBorder="1" applyAlignment="1">
      <alignment horizontal="left" vertical="top"/>
    </xf>
    <xf numFmtId="0" fontId="550" fillId="0" borderId="1" xfId="0" applyFont="1" applyBorder="1" applyAlignment="1">
      <alignment horizontal="left" vertical="top" wrapText="1"/>
    </xf>
    <xf numFmtId="0" fontId="551" fillId="0" borderId="1" xfId="0" applyFont="1" applyBorder="1" applyAlignment="1">
      <alignment horizontal="center" vertical="top"/>
    </xf>
    <xf numFmtId="168" fontId="552" fillId="0" borderId="1" xfId="0" applyNumberFormat="1" applyFont="1" applyBorder="1" applyAlignment="1">
      <alignment horizontal="right" vertical="top"/>
    </xf>
    <xf numFmtId="169" fontId="553" fillId="0" borderId="1" xfId="0" applyNumberFormat="1" applyFont="1" applyBorder="1" applyAlignment="1">
      <alignment horizontal="right" vertical="top"/>
    </xf>
    <xf numFmtId="169" fontId="554" fillId="0" borderId="1" xfId="0" applyNumberFormat="1" applyFont="1" applyBorder="1" applyAlignment="1">
      <alignment horizontal="right" vertical="top"/>
    </xf>
    <xf numFmtId="169" fontId="555" fillId="0" borderId="1" xfId="0" applyNumberFormat="1" applyFont="1" applyBorder="1" applyAlignment="1">
      <alignment horizontal="right" vertical="top"/>
    </xf>
    <xf numFmtId="4" fontId="556" fillId="2" borderId="1" xfId="0" applyNumberFormat="1" applyFont="1" applyFill="1" applyBorder="1" applyAlignment="1" applyProtection="1">
      <alignment horizontal="right" vertical="top"/>
      <protection locked="0"/>
    </xf>
    <xf numFmtId="170" fontId="557" fillId="0" borderId="1" xfId="0" applyNumberFormat="1" applyFont="1" applyBorder="1" applyAlignment="1">
      <alignment horizontal="right" vertical="top"/>
    </xf>
    <xf numFmtId="4" fontId="558" fillId="0" borderId="1" xfId="0" applyNumberFormat="1" applyFont="1" applyBorder="1" applyAlignment="1">
      <alignment horizontal="right" vertical="top"/>
    </xf>
    <xf numFmtId="4" fontId="559" fillId="0" borderId="1" xfId="0" applyNumberFormat="1" applyFont="1" applyBorder="1" applyAlignment="1">
      <alignment horizontal="right" vertical="top"/>
    </xf>
    <xf numFmtId="0" fontId="560" fillId="0" borderId="0" xfId="0" applyFont="1"/>
    <xf numFmtId="0" fontId="561" fillId="0" borderId="1" xfId="0" applyFont="1" applyBorder="1" applyAlignment="1">
      <alignment horizontal="left" vertical="top"/>
    </xf>
    <xf numFmtId="0" fontId="562" fillId="0" borderId="1" xfId="0" applyFont="1" applyBorder="1" applyAlignment="1">
      <alignment horizontal="left" vertical="top" wrapText="1"/>
    </xf>
    <xf numFmtId="0" fontId="563" fillId="0" borderId="1" xfId="0" applyFont="1" applyBorder="1" applyAlignment="1">
      <alignment horizontal="center" vertical="top"/>
    </xf>
    <xf numFmtId="168" fontId="564" fillId="0" borderId="1" xfId="0" applyNumberFormat="1" applyFont="1" applyBorder="1" applyAlignment="1">
      <alignment horizontal="right" vertical="top"/>
    </xf>
    <xf numFmtId="169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169" fontId="567" fillId="0" borderId="1" xfId="0" applyNumberFormat="1" applyFont="1" applyBorder="1" applyAlignment="1">
      <alignment horizontal="right" vertical="top"/>
    </xf>
    <xf numFmtId="4" fontId="568" fillId="2" borderId="1" xfId="0" applyNumberFormat="1" applyFont="1" applyFill="1" applyBorder="1" applyAlignment="1" applyProtection="1">
      <alignment horizontal="right" vertical="top"/>
      <protection locked="0"/>
    </xf>
    <xf numFmtId="170" fontId="569" fillId="0" borderId="1" xfId="0" applyNumberFormat="1" applyFont="1" applyBorder="1" applyAlignment="1">
      <alignment horizontal="right" vertical="top"/>
    </xf>
    <xf numFmtId="4" fontId="570" fillId="0" borderId="1" xfId="0" applyNumberFormat="1" applyFont="1" applyBorder="1" applyAlignment="1">
      <alignment horizontal="right" vertical="top"/>
    </xf>
    <xf numFmtId="4" fontId="571" fillId="0" borderId="1" xfId="0" applyNumberFormat="1" applyFont="1" applyBorder="1" applyAlignment="1">
      <alignment horizontal="right" vertical="top"/>
    </xf>
    <xf numFmtId="0" fontId="572" fillId="0" borderId="0" xfId="0" applyFont="1"/>
    <xf numFmtId="0" fontId="573" fillId="0" borderId="1" xfId="0" applyFont="1" applyBorder="1" applyAlignment="1">
      <alignment horizontal="left" vertical="top"/>
    </xf>
    <xf numFmtId="0" fontId="574" fillId="0" borderId="1" xfId="0" applyFont="1" applyBorder="1" applyAlignment="1">
      <alignment horizontal="left" vertical="top" wrapText="1"/>
    </xf>
    <xf numFmtId="0" fontId="575" fillId="0" borderId="1" xfId="0" applyFont="1" applyBorder="1" applyAlignment="1">
      <alignment horizontal="center" vertical="top"/>
    </xf>
    <xf numFmtId="168" fontId="576" fillId="0" borderId="1" xfId="0" applyNumberFormat="1" applyFont="1" applyBorder="1" applyAlignment="1">
      <alignment horizontal="right" vertical="top"/>
    </xf>
    <xf numFmtId="169" fontId="577" fillId="0" borderId="1" xfId="0" applyNumberFormat="1" applyFont="1" applyBorder="1" applyAlignment="1">
      <alignment horizontal="right" vertical="top"/>
    </xf>
    <xf numFmtId="169" fontId="578" fillId="0" borderId="1" xfId="0" applyNumberFormat="1" applyFont="1" applyBorder="1" applyAlignment="1">
      <alignment horizontal="right" vertical="top"/>
    </xf>
    <xf numFmtId="169" fontId="579" fillId="0" borderId="1" xfId="0" applyNumberFormat="1" applyFont="1" applyBorder="1" applyAlignment="1">
      <alignment horizontal="right" vertical="top"/>
    </xf>
    <xf numFmtId="4" fontId="580" fillId="2" borderId="1" xfId="0" applyNumberFormat="1" applyFont="1" applyFill="1" applyBorder="1" applyAlignment="1" applyProtection="1">
      <alignment horizontal="right" vertical="top"/>
      <protection locked="0"/>
    </xf>
    <xf numFmtId="170" fontId="581" fillId="0" borderId="1" xfId="0" applyNumberFormat="1" applyFont="1" applyBorder="1" applyAlignment="1">
      <alignment horizontal="right" vertical="top"/>
    </xf>
    <xf numFmtId="4" fontId="582" fillId="0" borderId="1" xfId="0" applyNumberFormat="1" applyFont="1" applyBorder="1" applyAlignment="1">
      <alignment horizontal="right" vertical="top"/>
    </xf>
    <xf numFmtId="4" fontId="583" fillId="0" borderId="1" xfId="0" applyNumberFormat="1" applyFont="1" applyBorder="1" applyAlignment="1">
      <alignment horizontal="right" vertical="top"/>
    </xf>
    <xf numFmtId="0" fontId="584" fillId="0" borderId="0" xfId="0" applyFont="1"/>
    <xf numFmtId="0" fontId="585" fillId="0" borderId="1" xfId="0" applyFont="1" applyBorder="1" applyAlignment="1">
      <alignment horizontal="left" vertical="top"/>
    </xf>
    <xf numFmtId="0" fontId="586" fillId="0" borderId="1" xfId="0" applyFont="1" applyBorder="1" applyAlignment="1">
      <alignment horizontal="left" vertical="top" wrapText="1"/>
    </xf>
    <xf numFmtId="0" fontId="587" fillId="0" borderId="1" xfId="0" applyFont="1" applyBorder="1" applyAlignment="1">
      <alignment horizontal="center" vertical="top"/>
    </xf>
    <xf numFmtId="168" fontId="588" fillId="0" borderId="1" xfId="0" applyNumberFormat="1" applyFont="1" applyBorder="1" applyAlignment="1">
      <alignment horizontal="right" vertical="top"/>
    </xf>
    <xf numFmtId="169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69" fontId="591" fillId="0" borderId="1" xfId="0" applyNumberFormat="1" applyFont="1" applyBorder="1" applyAlignment="1">
      <alignment horizontal="right" vertical="top"/>
    </xf>
    <xf numFmtId="4" fontId="592" fillId="2" borderId="1" xfId="0" applyNumberFormat="1" applyFont="1" applyFill="1" applyBorder="1" applyAlignment="1" applyProtection="1">
      <alignment horizontal="right" vertical="top"/>
      <protection locked="0"/>
    </xf>
    <xf numFmtId="170" fontId="593" fillId="0" borderId="1" xfId="0" applyNumberFormat="1" applyFont="1" applyBorder="1" applyAlignment="1">
      <alignment horizontal="right" vertical="top"/>
    </xf>
    <xf numFmtId="4" fontId="594" fillId="0" borderId="1" xfId="0" applyNumberFormat="1" applyFont="1" applyBorder="1" applyAlignment="1">
      <alignment horizontal="right" vertical="top"/>
    </xf>
    <xf numFmtId="4" fontId="595" fillId="0" borderId="1" xfId="0" applyNumberFormat="1" applyFont="1" applyBorder="1" applyAlignment="1">
      <alignment horizontal="right" vertical="top"/>
    </xf>
    <xf numFmtId="0" fontId="596" fillId="0" borderId="0" xfId="0" applyFont="1"/>
    <xf numFmtId="0" fontId="597" fillId="3" borderId="1" xfId="0" applyFont="1" applyFill="1" applyBorder="1" applyAlignment="1">
      <alignment horizontal="left"/>
    </xf>
    <xf numFmtId="0" fontId="605" fillId="3" borderId="1" xfId="0" applyFont="1" applyFill="1" applyBorder="1" applyAlignment="1">
      <alignment horizontal="left"/>
    </xf>
    <xf numFmtId="0" fontId="606" fillId="3" borderId="1" xfId="0" applyFont="1" applyFill="1" applyBorder="1" applyAlignment="1">
      <alignment horizontal="left"/>
    </xf>
    <xf numFmtId="4" fontId="607" fillId="3" borderId="1" xfId="0" applyNumberFormat="1" applyFont="1" applyFill="1" applyBorder="1" applyAlignment="1">
      <alignment horizontal="right"/>
    </xf>
    <xf numFmtId="0" fontId="608" fillId="0" borderId="0" xfId="0" applyFont="1"/>
    <xf numFmtId="0" fontId="609" fillId="0" borderId="1" xfId="0" applyFont="1" applyBorder="1" applyAlignment="1">
      <alignment horizontal="left" vertical="top"/>
    </xf>
    <xf numFmtId="0" fontId="610" fillId="0" borderId="1" xfId="0" applyFont="1" applyBorder="1" applyAlignment="1">
      <alignment horizontal="left" vertical="top" wrapText="1"/>
    </xf>
    <xf numFmtId="0" fontId="611" fillId="0" borderId="1" xfId="0" applyFont="1" applyBorder="1" applyAlignment="1">
      <alignment horizontal="center" vertical="top"/>
    </xf>
    <xf numFmtId="168" fontId="612" fillId="0" borderId="1" xfId="0" applyNumberFormat="1" applyFont="1" applyBorder="1" applyAlignment="1">
      <alignment horizontal="right" vertical="top"/>
    </xf>
    <xf numFmtId="169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169" fontId="615" fillId="0" borderId="1" xfId="0" applyNumberFormat="1" applyFont="1" applyBorder="1" applyAlignment="1">
      <alignment horizontal="right" vertical="top"/>
    </xf>
    <xf numFmtId="4" fontId="616" fillId="2" borderId="1" xfId="0" applyNumberFormat="1" applyFont="1" applyFill="1" applyBorder="1" applyAlignment="1" applyProtection="1">
      <alignment horizontal="right" vertical="top"/>
      <protection locked="0"/>
    </xf>
    <xf numFmtId="170" fontId="617" fillId="0" borderId="1" xfId="0" applyNumberFormat="1" applyFont="1" applyBorder="1" applyAlignment="1">
      <alignment horizontal="right" vertical="top"/>
    </xf>
    <xf numFmtId="4" fontId="618" fillId="0" borderId="1" xfId="0" applyNumberFormat="1" applyFont="1" applyBorder="1" applyAlignment="1">
      <alignment horizontal="right" vertical="top"/>
    </xf>
    <xf numFmtId="4" fontId="619" fillId="0" borderId="1" xfId="0" applyNumberFormat="1" applyFont="1" applyBorder="1" applyAlignment="1">
      <alignment horizontal="right" vertical="top"/>
    </xf>
    <xf numFmtId="0" fontId="620" fillId="0" borderId="0" xfId="0" applyFont="1"/>
    <xf numFmtId="0" fontId="621" fillId="0" borderId="1" xfId="0" applyFont="1" applyBorder="1" applyAlignment="1">
      <alignment horizontal="left" vertical="top"/>
    </xf>
    <xf numFmtId="0" fontId="622" fillId="0" borderId="1" xfId="0" applyFont="1" applyBorder="1" applyAlignment="1">
      <alignment horizontal="left" vertical="top" wrapText="1"/>
    </xf>
    <xf numFmtId="0" fontId="623" fillId="0" borderId="1" xfId="0" applyFont="1" applyBorder="1" applyAlignment="1">
      <alignment horizontal="center" vertical="top"/>
    </xf>
    <xf numFmtId="168" fontId="624" fillId="0" borderId="1" xfId="0" applyNumberFormat="1" applyFont="1" applyBorder="1" applyAlignment="1">
      <alignment horizontal="right" vertical="top"/>
    </xf>
    <xf numFmtId="169" fontId="625" fillId="0" borderId="1" xfId="0" applyNumberFormat="1" applyFont="1" applyBorder="1" applyAlignment="1">
      <alignment horizontal="right" vertical="top"/>
    </xf>
    <xf numFmtId="169" fontId="626" fillId="0" borderId="1" xfId="0" applyNumberFormat="1" applyFont="1" applyBorder="1" applyAlignment="1">
      <alignment horizontal="right" vertical="top"/>
    </xf>
    <xf numFmtId="169" fontId="627" fillId="0" borderId="1" xfId="0" applyNumberFormat="1" applyFont="1" applyBorder="1" applyAlignment="1">
      <alignment horizontal="right" vertical="top"/>
    </xf>
    <xf numFmtId="4" fontId="628" fillId="2" borderId="1" xfId="0" applyNumberFormat="1" applyFont="1" applyFill="1" applyBorder="1" applyAlignment="1" applyProtection="1">
      <alignment horizontal="right" vertical="top"/>
      <protection locked="0"/>
    </xf>
    <xf numFmtId="170" fontId="629" fillId="0" borderId="1" xfId="0" applyNumberFormat="1" applyFont="1" applyBorder="1" applyAlignment="1">
      <alignment horizontal="right" vertical="top"/>
    </xf>
    <xf numFmtId="4" fontId="630" fillId="0" borderId="1" xfId="0" applyNumberFormat="1" applyFont="1" applyBorder="1" applyAlignment="1">
      <alignment horizontal="right" vertical="top"/>
    </xf>
    <xf numFmtId="4" fontId="631" fillId="0" borderId="1" xfId="0" applyNumberFormat="1" applyFont="1" applyBorder="1" applyAlignment="1">
      <alignment horizontal="right" vertical="top"/>
    </xf>
    <xf numFmtId="0" fontId="632" fillId="0" borderId="0" xfId="0" applyFont="1"/>
    <xf numFmtId="0" fontId="633" fillId="0" borderId="1" xfId="0" applyFont="1" applyBorder="1" applyAlignment="1">
      <alignment horizontal="left" vertical="top"/>
    </xf>
    <xf numFmtId="0" fontId="634" fillId="0" borderId="1" xfId="0" applyFont="1" applyBorder="1" applyAlignment="1">
      <alignment horizontal="left" vertical="top" wrapText="1"/>
    </xf>
    <xf numFmtId="0" fontId="635" fillId="0" borderId="1" xfId="0" applyFont="1" applyBorder="1" applyAlignment="1">
      <alignment horizontal="center" vertical="top"/>
    </xf>
    <xf numFmtId="168" fontId="636" fillId="0" borderId="1" xfId="0" applyNumberFormat="1" applyFont="1" applyBorder="1" applyAlignment="1">
      <alignment horizontal="right" vertical="top"/>
    </xf>
    <xf numFmtId="169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69" fontId="639" fillId="0" borderId="1" xfId="0" applyNumberFormat="1" applyFont="1" applyBorder="1" applyAlignment="1">
      <alignment horizontal="right" vertical="top"/>
    </xf>
    <xf numFmtId="4" fontId="640" fillId="2" borderId="1" xfId="0" applyNumberFormat="1" applyFont="1" applyFill="1" applyBorder="1" applyAlignment="1" applyProtection="1">
      <alignment horizontal="right" vertical="top"/>
      <protection locked="0"/>
    </xf>
    <xf numFmtId="170" fontId="641" fillId="0" borderId="1" xfId="0" applyNumberFormat="1" applyFont="1" applyBorder="1" applyAlignment="1">
      <alignment horizontal="right" vertical="top"/>
    </xf>
    <xf numFmtId="4" fontId="642" fillId="0" borderId="1" xfId="0" applyNumberFormat="1" applyFont="1" applyBorder="1" applyAlignment="1">
      <alignment horizontal="right" vertical="top"/>
    </xf>
    <xf numFmtId="4" fontId="643" fillId="0" borderId="1" xfId="0" applyNumberFormat="1" applyFont="1" applyBorder="1" applyAlignment="1">
      <alignment horizontal="right" vertical="top"/>
    </xf>
    <xf numFmtId="0" fontId="644" fillId="0" borderId="0" xfId="0" applyFont="1"/>
    <xf numFmtId="0" fontId="645" fillId="0" borderId="1" xfId="0" applyFont="1" applyBorder="1" applyAlignment="1">
      <alignment horizontal="left" vertical="top"/>
    </xf>
    <xf numFmtId="0" fontId="646" fillId="0" borderId="1" xfId="0" applyFont="1" applyBorder="1" applyAlignment="1">
      <alignment horizontal="left" vertical="top" wrapText="1"/>
    </xf>
    <xf numFmtId="0" fontId="647" fillId="0" borderId="1" xfId="0" applyFont="1" applyBorder="1" applyAlignment="1">
      <alignment horizontal="center" vertical="top"/>
    </xf>
    <xf numFmtId="168" fontId="648" fillId="0" borderId="1" xfId="0" applyNumberFormat="1" applyFont="1" applyBorder="1" applyAlignment="1">
      <alignment horizontal="right" vertical="top"/>
    </xf>
    <xf numFmtId="169" fontId="649" fillId="0" borderId="1" xfId="0" applyNumberFormat="1" applyFont="1" applyBorder="1" applyAlignment="1">
      <alignment horizontal="right" vertical="top"/>
    </xf>
    <xf numFmtId="169" fontId="650" fillId="0" borderId="1" xfId="0" applyNumberFormat="1" applyFont="1" applyBorder="1" applyAlignment="1">
      <alignment horizontal="right" vertical="top"/>
    </xf>
    <xf numFmtId="169" fontId="651" fillId="0" borderId="1" xfId="0" applyNumberFormat="1" applyFont="1" applyBorder="1" applyAlignment="1">
      <alignment horizontal="right" vertical="top"/>
    </xf>
    <xf numFmtId="4" fontId="652" fillId="2" borderId="1" xfId="0" applyNumberFormat="1" applyFont="1" applyFill="1" applyBorder="1" applyAlignment="1" applyProtection="1">
      <alignment horizontal="right" vertical="top"/>
      <protection locked="0"/>
    </xf>
    <xf numFmtId="170" fontId="653" fillId="0" borderId="1" xfId="0" applyNumberFormat="1" applyFont="1" applyBorder="1" applyAlignment="1">
      <alignment horizontal="right" vertical="top"/>
    </xf>
    <xf numFmtId="4" fontId="654" fillId="0" borderId="1" xfId="0" applyNumberFormat="1" applyFont="1" applyBorder="1" applyAlignment="1">
      <alignment horizontal="right" vertical="top"/>
    </xf>
    <xf numFmtId="4" fontId="655" fillId="0" borderId="1" xfId="0" applyNumberFormat="1" applyFont="1" applyBorder="1" applyAlignment="1">
      <alignment horizontal="right" vertical="top"/>
    </xf>
    <xf numFmtId="0" fontId="656" fillId="0" borderId="0" xfId="0" applyFont="1"/>
    <xf numFmtId="0" fontId="657" fillId="0" borderId="1" xfId="0" applyFont="1" applyBorder="1" applyAlignment="1">
      <alignment horizontal="left" vertical="top"/>
    </xf>
    <xf numFmtId="0" fontId="658" fillId="0" borderId="1" xfId="0" applyFont="1" applyBorder="1" applyAlignment="1">
      <alignment horizontal="left" vertical="top" wrapText="1"/>
    </xf>
    <xf numFmtId="0" fontId="659" fillId="0" borderId="1" xfId="0" applyFont="1" applyBorder="1" applyAlignment="1">
      <alignment horizontal="center" vertical="top"/>
    </xf>
    <xf numFmtId="168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169" fontId="663" fillId="0" borderId="1" xfId="0" applyNumberFormat="1" applyFont="1" applyBorder="1" applyAlignment="1">
      <alignment horizontal="right" vertical="top"/>
    </xf>
    <xf numFmtId="4" fontId="664" fillId="2" borderId="1" xfId="0" applyNumberFormat="1" applyFont="1" applyFill="1" applyBorder="1" applyAlignment="1" applyProtection="1">
      <alignment horizontal="right" vertical="top"/>
      <protection locked="0"/>
    </xf>
    <xf numFmtId="170" fontId="665" fillId="0" borderId="1" xfId="0" applyNumberFormat="1" applyFont="1" applyBorder="1" applyAlignment="1">
      <alignment horizontal="right" vertical="top"/>
    </xf>
    <xf numFmtId="4" fontId="666" fillId="0" borderId="1" xfId="0" applyNumberFormat="1" applyFont="1" applyBorder="1" applyAlignment="1">
      <alignment horizontal="right" vertical="top"/>
    </xf>
    <xf numFmtId="4" fontId="667" fillId="0" borderId="1" xfId="0" applyNumberFormat="1" applyFont="1" applyBorder="1" applyAlignment="1">
      <alignment horizontal="right" vertical="top"/>
    </xf>
    <xf numFmtId="0" fontId="668" fillId="0" borderId="0" xfId="0" applyFont="1"/>
    <xf numFmtId="0" fontId="669" fillId="0" borderId="1" xfId="0" applyFont="1" applyBorder="1" applyAlignment="1">
      <alignment horizontal="left" vertical="top"/>
    </xf>
    <xf numFmtId="0" fontId="670" fillId="0" borderId="1" xfId="0" applyFont="1" applyBorder="1" applyAlignment="1">
      <alignment horizontal="left" vertical="top" wrapText="1"/>
    </xf>
    <xf numFmtId="0" fontId="671" fillId="0" borderId="1" xfId="0" applyFont="1" applyBorder="1" applyAlignment="1">
      <alignment horizontal="center" vertical="top"/>
    </xf>
    <xf numFmtId="168" fontId="672" fillId="0" borderId="1" xfId="0" applyNumberFormat="1" applyFont="1" applyBorder="1" applyAlignment="1">
      <alignment horizontal="right" vertical="top"/>
    </xf>
    <xf numFmtId="169" fontId="673" fillId="0" borderId="1" xfId="0" applyNumberFormat="1" applyFont="1" applyBorder="1" applyAlignment="1">
      <alignment horizontal="right" vertical="top"/>
    </xf>
    <xf numFmtId="169" fontId="674" fillId="0" borderId="1" xfId="0" applyNumberFormat="1" applyFont="1" applyBorder="1" applyAlignment="1">
      <alignment horizontal="right" vertical="top"/>
    </xf>
    <xf numFmtId="169" fontId="675" fillId="0" borderId="1" xfId="0" applyNumberFormat="1" applyFont="1" applyBorder="1" applyAlignment="1">
      <alignment horizontal="right" vertical="top"/>
    </xf>
    <xf numFmtId="4" fontId="676" fillId="2" borderId="1" xfId="0" applyNumberFormat="1" applyFont="1" applyFill="1" applyBorder="1" applyAlignment="1" applyProtection="1">
      <alignment horizontal="right" vertical="top"/>
      <protection locked="0"/>
    </xf>
    <xf numFmtId="170" fontId="677" fillId="0" borderId="1" xfId="0" applyNumberFormat="1" applyFont="1" applyBorder="1" applyAlignment="1">
      <alignment horizontal="right" vertical="top"/>
    </xf>
    <xf numFmtId="4" fontId="678" fillId="0" borderId="1" xfId="0" applyNumberFormat="1" applyFont="1" applyBorder="1" applyAlignment="1">
      <alignment horizontal="right" vertical="top"/>
    </xf>
    <xf numFmtId="4" fontId="679" fillId="0" borderId="1" xfId="0" applyNumberFormat="1" applyFont="1" applyBorder="1" applyAlignment="1">
      <alignment horizontal="right" vertical="top"/>
    </xf>
    <xf numFmtId="0" fontId="680" fillId="0" borderId="0" xfId="0" applyFont="1"/>
    <xf numFmtId="0" fontId="681" fillId="0" borderId="1" xfId="0" applyFont="1" applyBorder="1" applyAlignment="1">
      <alignment horizontal="left" vertical="top"/>
    </xf>
    <xf numFmtId="0" fontId="682" fillId="0" borderId="1" xfId="0" applyFont="1" applyBorder="1" applyAlignment="1">
      <alignment horizontal="left" vertical="top" wrapText="1"/>
    </xf>
    <xf numFmtId="0" fontId="683" fillId="0" borderId="1" xfId="0" applyFont="1" applyBorder="1" applyAlignment="1">
      <alignment horizontal="center" vertical="top"/>
    </xf>
    <xf numFmtId="168" fontId="684" fillId="0" borderId="1" xfId="0" applyNumberFormat="1" applyFont="1" applyBorder="1" applyAlignment="1">
      <alignment horizontal="right" vertical="top"/>
    </xf>
    <xf numFmtId="169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69" fontId="687" fillId="0" borderId="1" xfId="0" applyNumberFormat="1" applyFont="1" applyBorder="1" applyAlignment="1">
      <alignment horizontal="right" vertical="top"/>
    </xf>
    <xf numFmtId="4" fontId="688" fillId="2" borderId="1" xfId="0" applyNumberFormat="1" applyFont="1" applyFill="1" applyBorder="1" applyAlignment="1" applyProtection="1">
      <alignment horizontal="right" vertical="top"/>
      <protection locked="0"/>
    </xf>
    <xf numFmtId="170" fontId="689" fillId="0" borderId="1" xfId="0" applyNumberFormat="1" applyFont="1" applyBorder="1" applyAlignment="1">
      <alignment horizontal="right" vertical="top"/>
    </xf>
    <xf numFmtId="4" fontId="690" fillId="0" borderId="1" xfId="0" applyNumberFormat="1" applyFont="1" applyBorder="1" applyAlignment="1">
      <alignment horizontal="right" vertical="top"/>
    </xf>
    <xf numFmtId="4" fontId="691" fillId="0" borderId="1" xfId="0" applyNumberFormat="1" applyFont="1" applyBorder="1" applyAlignment="1">
      <alignment horizontal="right" vertical="top"/>
    </xf>
    <xf numFmtId="0" fontId="692" fillId="0" borderId="0" xfId="0" applyFont="1"/>
    <xf numFmtId="0" fontId="693" fillId="0" borderId="1" xfId="0" applyFont="1" applyBorder="1" applyAlignment="1">
      <alignment horizontal="left" vertical="top"/>
    </xf>
    <xf numFmtId="0" fontId="694" fillId="0" borderId="1" xfId="0" applyFont="1" applyBorder="1" applyAlignment="1">
      <alignment horizontal="left" vertical="top" wrapText="1"/>
    </xf>
    <xf numFmtId="0" fontId="695" fillId="0" borderId="1" xfId="0" applyFont="1" applyBorder="1" applyAlignment="1">
      <alignment horizontal="center" vertical="top"/>
    </xf>
    <xf numFmtId="168" fontId="696" fillId="0" borderId="1" xfId="0" applyNumberFormat="1" applyFont="1" applyBorder="1" applyAlignment="1">
      <alignment horizontal="right" vertical="top"/>
    </xf>
    <xf numFmtId="169" fontId="697" fillId="0" borderId="1" xfId="0" applyNumberFormat="1" applyFont="1" applyBorder="1" applyAlignment="1">
      <alignment horizontal="right" vertical="top"/>
    </xf>
    <xf numFmtId="169" fontId="698" fillId="0" borderId="1" xfId="0" applyNumberFormat="1" applyFont="1" applyBorder="1" applyAlignment="1">
      <alignment horizontal="right" vertical="top"/>
    </xf>
    <xf numFmtId="169" fontId="699" fillId="0" borderId="1" xfId="0" applyNumberFormat="1" applyFont="1" applyBorder="1" applyAlignment="1">
      <alignment horizontal="right" vertical="top"/>
    </xf>
    <xf numFmtId="4" fontId="700" fillId="2" borderId="1" xfId="0" applyNumberFormat="1" applyFont="1" applyFill="1" applyBorder="1" applyAlignment="1" applyProtection="1">
      <alignment horizontal="right" vertical="top"/>
      <protection locked="0"/>
    </xf>
    <xf numFmtId="170" fontId="701" fillId="0" borderId="1" xfId="0" applyNumberFormat="1" applyFont="1" applyBorder="1" applyAlignment="1">
      <alignment horizontal="right" vertical="top"/>
    </xf>
    <xf numFmtId="4" fontId="702" fillId="0" borderId="1" xfId="0" applyNumberFormat="1" applyFont="1" applyBorder="1" applyAlignment="1">
      <alignment horizontal="right" vertical="top"/>
    </xf>
    <xf numFmtId="4" fontId="703" fillId="0" borderId="1" xfId="0" applyNumberFormat="1" applyFont="1" applyBorder="1" applyAlignment="1">
      <alignment horizontal="right" vertical="top"/>
    </xf>
    <xf numFmtId="0" fontId="704" fillId="0" borderId="0" xfId="0" applyFont="1"/>
    <xf numFmtId="0" fontId="705" fillId="0" borderId="1" xfId="0" applyFont="1" applyBorder="1" applyAlignment="1">
      <alignment horizontal="left" vertical="top"/>
    </xf>
    <xf numFmtId="0" fontId="706" fillId="0" borderId="1" xfId="0" applyFont="1" applyBorder="1" applyAlignment="1">
      <alignment horizontal="left" vertical="top" wrapText="1"/>
    </xf>
    <xf numFmtId="0" fontId="707" fillId="0" borderId="1" xfId="0" applyFont="1" applyBorder="1" applyAlignment="1">
      <alignment horizontal="center" vertical="top"/>
    </xf>
    <xf numFmtId="168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169" fontId="711" fillId="0" borderId="1" xfId="0" applyNumberFormat="1" applyFont="1" applyBorder="1" applyAlignment="1">
      <alignment horizontal="right" vertical="top"/>
    </xf>
    <xf numFmtId="4" fontId="712" fillId="2" borderId="1" xfId="0" applyNumberFormat="1" applyFont="1" applyFill="1" applyBorder="1" applyAlignment="1" applyProtection="1">
      <alignment horizontal="right" vertical="top"/>
      <protection locked="0"/>
    </xf>
    <xf numFmtId="170" fontId="713" fillId="0" borderId="1" xfId="0" applyNumberFormat="1" applyFont="1" applyBorder="1" applyAlignment="1">
      <alignment horizontal="right" vertical="top"/>
    </xf>
    <xf numFmtId="4" fontId="714" fillId="0" borderId="1" xfId="0" applyNumberFormat="1" applyFont="1" applyBorder="1" applyAlignment="1">
      <alignment horizontal="right" vertical="top"/>
    </xf>
    <xf numFmtId="4" fontId="715" fillId="0" borderId="1" xfId="0" applyNumberFormat="1" applyFont="1" applyBorder="1" applyAlignment="1">
      <alignment horizontal="right" vertical="top"/>
    </xf>
    <xf numFmtId="0" fontId="716" fillId="0" borderId="0" xfId="0" applyFont="1"/>
    <xf numFmtId="0" fontId="717" fillId="0" borderId="1" xfId="0" applyFont="1" applyBorder="1" applyAlignment="1">
      <alignment horizontal="left" vertical="top"/>
    </xf>
    <xf numFmtId="0" fontId="718" fillId="0" borderId="1" xfId="0" applyFont="1" applyBorder="1" applyAlignment="1">
      <alignment horizontal="left" vertical="top" wrapText="1"/>
    </xf>
    <xf numFmtId="0" fontId="719" fillId="0" borderId="1" xfId="0" applyFont="1" applyBorder="1" applyAlignment="1">
      <alignment horizontal="center" vertical="top"/>
    </xf>
    <xf numFmtId="168" fontId="720" fillId="0" borderId="1" xfId="0" applyNumberFormat="1" applyFont="1" applyBorder="1" applyAlignment="1">
      <alignment horizontal="right" vertical="top"/>
    </xf>
    <xf numFmtId="169" fontId="721" fillId="0" borderId="1" xfId="0" applyNumberFormat="1" applyFont="1" applyBorder="1" applyAlignment="1">
      <alignment horizontal="right" vertical="top"/>
    </xf>
    <xf numFmtId="169" fontId="722" fillId="0" borderId="1" xfId="0" applyNumberFormat="1" applyFont="1" applyBorder="1" applyAlignment="1">
      <alignment horizontal="right" vertical="top"/>
    </xf>
    <xf numFmtId="169" fontId="723" fillId="0" borderId="1" xfId="0" applyNumberFormat="1" applyFont="1" applyBorder="1" applyAlignment="1">
      <alignment horizontal="right" vertical="top"/>
    </xf>
    <xf numFmtId="4" fontId="724" fillId="2" borderId="1" xfId="0" applyNumberFormat="1" applyFont="1" applyFill="1" applyBorder="1" applyAlignment="1" applyProtection="1">
      <alignment horizontal="right" vertical="top"/>
      <protection locked="0"/>
    </xf>
    <xf numFmtId="170" fontId="725" fillId="0" borderId="1" xfId="0" applyNumberFormat="1" applyFont="1" applyBorder="1" applyAlignment="1">
      <alignment horizontal="right" vertical="top"/>
    </xf>
    <xf numFmtId="4" fontId="726" fillId="0" borderId="1" xfId="0" applyNumberFormat="1" applyFont="1" applyBorder="1" applyAlignment="1">
      <alignment horizontal="right" vertical="top"/>
    </xf>
    <xf numFmtId="4" fontId="727" fillId="0" borderId="1" xfId="0" applyNumberFormat="1" applyFont="1" applyBorder="1" applyAlignment="1">
      <alignment horizontal="right" vertical="top"/>
    </xf>
    <xf numFmtId="0" fontId="728" fillId="0" borderId="0" xfId="0" applyFont="1"/>
    <xf numFmtId="0" fontId="729" fillId="0" borderId="1" xfId="0" applyFont="1" applyBorder="1" applyAlignment="1">
      <alignment horizontal="left" vertical="top"/>
    </xf>
    <xf numFmtId="0" fontId="730" fillId="0" borderId="1" xfId="0" applyFont="1" applyBorder="1" applyAlignment="1">
      <alignment horizontal="left" vertical="top" wrapText="1"/>
    </xf>
    <xf numFmtId="0" fontId="731" fillId="0" borderId="1" xfId="0" applyFont="1" applyBorder="1" applyAlignment="1">
      <alignment horizontal="center" vertical="top"/>
    </xf>
    <xf numFmtId="168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69" fontId="735" fillId="0" borderId="1" xfId="0" applyNumberFormat="1" applyFont="1" applyBorder="1" applyAlignment="1">
      <alignment horizontal="right" vertical="top"/>
    </xf>
    <xf numFmtId="4" fontId="736" fillId="2" borderId="1" xfId="0" applyNumberFormat="1" applyFont="1" applyFill="1" applyBorder="1" applyAlignment="1" applyProtection="1">
      <alignment horizontal="right" vertical="top"/>
      <protection locked="0"/>
    </xf>
    <xf numFmtId="170" fontId="737" fillId="0" borderId="1" xfId="0" applyNumberFormat="1" applyFont="1" applyBorder="1" applyAlignment="1">
      <alignment horizontal="right" vertical="top"/>
    </xf>
    <xf numFmtId="4" fontId="738" fillId="0" borderId="1" xfId="0" applyNumberFormat="1" applyFont="1" applyBorder="1" applyAlignment="1">
      <alignment horizontal="right" vertical="top"/>
    </xf>
    <xf numFmtId="4" fontId="739" fillId="0" borderId="1" xfId="0" applyNumberFormat="1" applyFont="1" applyBorder="1" applyAlignment="1">
      <alignment horizontal="right" vertical="top"/>
    </xf>
    <xf numFmtId="0" fontId="740" fillId="0" borderId="0" xfId="0" applyFont="1"/>
    <xf numFmtId="0" fontId="741" fillId="0" borderId="1" xfId="0" applyFont="1" applyBorder="1" applyAlignment="1">
      <alignment horizontal="left" vertical="top"/>
    </xf>
    <xf numFmtId="0" fontId="742" fillId="0" borderId="1" xfId="0" applyFont="1" applyBorder="1" applyAlignment="1">
      <alignment horizontal="left" vertical="top" wrapText="1"/>
    </xf>
    <xf numFmtId="0" fontId="743" fillId="0" borderId="1" xfId="0" applyFont="1" applyBorder="1" applyAlignment="1">
      <alignment horizontal="center" vertical="top"/>
    </xf>
    <xf numFmtId="168" fontId="744" fillId="0" borderId="1" xfId="0" applyNumberFormat="1" applyFont="1" applyBorder="1" applyAlignment="1">
      <alignment horizontal="right" vertical="top"/>
    </xf>
    <xf numFmtId="169" fontId="745" fillId="0" borderId="1" xfId="0" applyNumberFormat="1" applyFont="1" applyBorder="1" applyAlignment="1">
      <alignment horizontal="right" vertical="top"/>
    </xf>
    <xf numFmtId="169" fontId="746" fillId="0" borderId="1" xfId="0" applyNumberFormat="1" applyFont="1" applyBorder="1" applyAlignment="1">
      <alignment horizontal="right" vertical="top"/>
    </xf>
    <xf numFmtId="169" fontId="747" fillId="0" borderId="1" xfId="0" applyNumberFormat="1" applyFont="1" applyBorder="1" applyAlignment="1">
      <alignment horizontal="right" vertical="top"/>
    </xf>
    <xf numFmtId="4" fontId="748" fillId="2" borderId="1" xfId="0" applyNumberFormat="1" applyFont="1" applyFill="1" applyBorder="1" applyAlignment="1" applyProtection="1">
      <alignment horizontal="right" vertical="top"/>
      <protection locked="0"/>
    </xf>
    <xf numFmtId="170" fontId="749" fillId="0" borderId="1" xfId="0" applyNumberFormat="1" applyFont="1" applyBorder="1" applyAlignment="1">
      <alignment horizontal="right" vertical="top"/>
    </xf>
    <xf numFmtId="4" fontId="750" fillId="0" borderId="1" xfId="0" applyNumberFormat="1" applyFont="1" applyBorder="1" applyAlignment="1">
      <alignment horizontal="right" vertical="top"/>
    </xf>
    <xf numFmtId="4" fontId="751" fillId="0" borderId="1" xfId="0" applyNumberFormat="1" applyFont="1" applyBorder="1" applyAlignment="1">
      <alignment horizontal="right" vertical="top"/>
    </xf>
    <xf numFmtId="0" fontId="752" fillId="0" borderId="0" xfId="0" applyFont="1"/>
    <xf numFmtId="0" fontId="759" fillId="0" borderId="0" xfId="0" applyFont="1" applyAlignment="1">
      <alignment horizontal="left" vertical="top"/>
    </xf>
    <xf numFmtId="0" fontId="762" fillId="3" borderId="1" xfId="0" applyFont="1" applyFill="1" applyBorder="1" applyAlignment="1">
      <alignment horizontal="left"/>
    </xf>
    <xf numFmtId="0" fontId="763" fillId="3" borderId="1" xfId="0" applyFont="1" applyFill="1" applyBorder="1" applyAlignment="1">
      <alignment horizontal="left"/>
    </xf>
    <xf numFmtId="0" fontId="764" fillId="3" borderId="1" xfId="0" applyFont="1" applyFill="1" applyBorder="1" applyAlignment="1">
      <alignment horizontal="left"/>
    </xf>
    <xf numFmtId="0" fontId="765" fillId="3" borderId="1" xfId="0" applyFont="1" applyFill="1" applyBorder="1" applyAlignment="1">
      <alignment horizontal="left"/>
    </xf>
    <xf numFmtId="0" fontId="766" fillId="3" borderId="1" xfId="0" applyFont="1" applyFill="1" applyBorder="1" applyAlignment="1">
      <alignment horizontal="left"/>
    </xf>
    <xf numFmtId="0" fontId="767" fillId="3" borderId="1" xfId="0" applyFont="1" applyFill="1" applyBorder="1" applyAlignment="1">
      <alignment horizontal="left"/>
    </xf>
    <xf numFmtId="0" fontId="768" fillId="3" borderId="1" xfId="0" applyFont="1" applyFill="1" applyBorder="1" applyAlignment="1">
      <alignment horizontal="left"/>
    </xf>
    <xf numFmtId="0" fontId="769" fillId="3" borderId="1" xfId="0" applyFont="1" applyFill="1" applyBorder="1" applyAlignment="1">
      <alignment horizontal="left"/>
    </xf>
    <xf numFmtId="0" fontId="770" fillId="3" borderId="1" xfId="0" applyFont="1" applyFill="1" applyBorder="1" applyAlignment="1">
      <alignment horizontal="left"/>
    </xf>
    <xf numFmtId="0" fontId="771" fillId="3" borderId="1" xfId="0" applyFont="1" applyFill="1" applyBorder="1" applyAlignment="1">
      <alignment horizontal="left"/>
    </xf>
    <xf numFmtId="0" fontId="772" fillId="3" borderId="1" xfId="0" applyFont="1" applyFill="1" applyBorder="1" applyAlignment="1">
      <alignment horizontal="left"/>
    </xf>
    <xf numFmtId="0" fontId="773" fillId="3" borderId="1" xfId="0" applyFont="1" applyFill="1" applyBorder="1" applyAlignment="1">
      <alignment horizontal="left"/>
    </xf>
    <xf numFmtId="0" fontId="774" fillId="3" borderId="1" xfId="0" applyFont="1" applyFill="1" applyBorder="1" applyAlignment="1">
      <alignment horizontal="left"/>
    </xf>
    <xf numFmtId="0" fontId="775" fillId="0" borderId="1" xfId="0" applyFont="1" applyBorder="1" applyAlignment="1">
      <alignment horizontal="left" vertical="top"/>
    </xf>
    <xf numFmtId="0" fontId="776" fillId="0" borderId="1" xfId="0" applyFont="1" applyBorder="1" applyAlignment="1">
      <alignment horizontal="left" vertical="top" wrapText="1"/>
    </xf>
    <xf numFmtId="4" fontId="777" fillId="2" borderId="1" xfId="0" applyNumberFormat="1" applyFont="1" applyFill="1" applyBorder="1" applyAlignment="1" applyProtection="1">
      <alignment horizontal="right" vertical="top"/>
      <protection locked="0"/>
    </xf>
    <xf numFmtId="4" fontId="778" fillId="0" borderId="1" xfId="0" applyNumberFormat="1" applyFont="1" applyBorder="1" applyAlignment="1">
      <alignment horizontal="right" vertical="top"/>
    </xf>
    <xf numFmtId="4" fontId="779" fillId="2" borderId="1" xfId="0" applyNumberFormat="1" applyFont="1" applyFill="1" applyBorder="1" applyAlignment="1" applyProtection="1">
      <alignment horizontal="right" vertical="top"/>
      <protection locked="0"/>
    </xf>
    <xf numFmtId="4" fontId="780" fillId="0" borderId="1" xfId="0" applyNumberFormat="1" applyFont="1" applyBorder="1" applyAlignment="1">
      <alignment horizontal="right" vertical="top"/>
    </xf>
    <xf numFmtId="4" fontId="781" fillId="2" borderId="1" xfId="0" applyNumberFormat="1" applyFont="1" applyFill="1" applyBorder="1" applyAlignment="1" applyProtection="1">
      <alignment horizontal="right" vertical="top"/>
      <protection locked="0"/>
    </xf>
    <xf numFmtId="4" fontId="782" fillId="0" borderId="1" xfId="0" applyNumberFormat="1" applyFont="1" applyBorder="1" applyAlignment="1">
      <alignment horizontal="right" vertical="top"/>
    </xf>
    <xf numFmtId="4" fontId="783" fillId="2" borderId="1" xfId="0" applyNumberFormat="1" applyFont="1" applyFill="1" applyBorder="1" applyAlignment="1" applyProtection="1">
      <alignment horizontal="right" vertical="top"/>
      <protection locked="0"/>
    </xf>
    <xf numFmtId="4" fontId="784" fillId="0" borderId="1" xfId="0" applyNumberFormat="1" applyFont="1" applyBorder="1" applyAlignment="1">
      <alignment horizontal="right" vertical="top"/>
    </xf>
    <xf numFmtId="4" fontId="785" fillId="3" borderId="1" xfId="0" applyNumberFormat="1" applyFont="1" applyFill="1" applyBorder="1" applyAlignment="1">
      <alignment horizontal="right" vertical="top"/>
    </xf>
    <xf numFmtId="4" fontId="786" fillId="3" borderId="1" xfId="0" applyNumberFormat="1" applyFont="1" applyFill="1" applyBorder="1" applyAlignment="1">
      <alignment horizontal="right" vertical="top"/>
    </xf>
    <xf numFmtId="0" fontId="787" fillId="0" borderId="1" xfId="0" applyFont="1" applyBorder="1" applyAlignment="1">
      <alignment horizontal="left" vertical="top"/>
    </xf>
    <xf numFmtId="0" fontId="788" fillId="0" borderId="1" xfId="0" applyFont="1" applyBorder="1" applyAlignment="1">
      <alignment horizontal="left" vertical="top" wrapText="1"/>
    </xf>
    <xf numFmtId="4" fontId="789" fillId="2" borderId="1" xfId="0" applyNumberFormat="1" applyFont="1" applyFill="1" applyBorder="1" applyAlignment="1" applyProtection="1">
      <alignment horizontal="right" vertical="top"/>
      <protection locked="0"/>
    </xf>
    <xf numFmtId="4" fontId="790" fillId="0" borderId="1" xfId="0" applyNumberFormat="1" applyFont="1" applyBorder="1" applyAlignment="1">
      <alignment horizontal="right" vertical="top"/>
    </xf>
    <xf numFmtId="4" fontId="791" fillId="2" borderId="1" xfId="0" applyNumberFormat="1" applyFont="1" applyFill="1" applyBorder="1" applyAlignment="1" applyProtection="1">
      <alignment horizontal="right" vertical="top"/>
      <protection locked="0"/>
    </xf>
    <xf numFmtId="4" fontId="792" fillId="0" borderId="1" xfId="0" applyNumberFormat="1" applyFont="1" applyBorder="1" applyAlignment="1">
      <alignment horizontal="right" vertical="top"/>
    </xf>
    <xf numFmtId="4" fontId="793" fillId="2" borderId="1" xfId="0" applyNumberFormat="1" applyFont="1" applyFill="1" applyBorder="1" applyAlignment="1" applyProtection="1">
      <alignment horizontal="right" vertical="top"/>
      <protection locked="0"/>
    </xf>
    <xf numFmtId="4" fontId="794" fillId="0" borderId="1" xfId="0" applyNumberFormat="1" applyFont="1" applyBorder="1" applyAlignment="1">
      <alignment horizontal="right" vertical="top"/>
    </xf>
    <xf numFmtId="4" fontId="795" fillId="2" borderId="1" xfId="0" applyNumberFormat="1" applyFont="1" applyFill="1" applyBorder="1" applyAlignment="1" applyProtection="1">
      <alignment horizontal="right" vertical="top"/>
      <protection locked="0"/>
    </xf>
    <xf numFmtId="4" fontId="796" fillId="0" borderId="1" xfId="0" applyNumberFormat="1" applyFont="1" applyBorder="1" applyAlignment="1">
      <alignment horizontal="right" vertical="top"/>
    </xf>
    <xf numFmtId="4" fontId="797" fillId="3" borderId="1" xfId="0" applyNumberFormat="1" applyFont="1" applyFill="1" applyBorder="1" applyAlignment="1">
      <alignment horizontal="right" vertical="top"/>
    </xf>
    <xf numFmtId="4" fontId="798" fillId="3" borderId="1" xfId="0" applyNumberFormat="1" applyFont="1" applyFill="1" applyBorder="1" applyAlignment="1">
      <alignment horizontal="right" vertical="top"/>
    </xf>
    <xf numFmtId="0" fontId="799" fillId="0" borderId="1" xfId="0" applyFont="1" applyBorder="1" applyAlignment="1">
      <alignment horizontal="left" vertical="top"/>
    </xf>
    <xf numFmtId="0" fontId="800" fillId="0" borderId="1" xfId="0" applyFont="1" applyBorder="1" applyAlignment="1">
      <alignment horizontal="left" vertical="top" wrapText="1"/>
    </xf>
    <xf numFmtId="4" fontId="801" fillId="2" borderId="1" xfId="0" applyNumberFormat="1" applyFont="1" applyFill="1" applyBorder="1" applyAlignment="1" applyProtection="1">
      <alignment horizontal="right" vertical="top"/>
      <protection locked="0"/>
    </xf>
    <xf numFmtId="4" fontId="802" fillId="0" borderId="1" xfId="0" applyNumberFormat="1" applyFont="1" applyBorder="1" applyAlignment="1">
      <alignment horizontal="right" vertical="top"/>
    </xf>
    <xf numFmtId="4" fontId="803" fillId="2" borderId="1" xfId="0" applyNumberFormat="1" applyFont="1" applyFill="1" applyBorder="1" applyAlignment="1" applyProtection="1">
      <alignment horizontal="right" vertical="top"/>
      <protection locked="0"/>
    </xf>
    <xf numFmtId="4" fontId="804" fillId="0" borderId="1" xfId="0" applyNumberFormat="1" applyFont="1" applyBorder="1" applyAlignment="1">
      <alignment horizontal="right" vertical="top"/>
    </xf>
    <xf numFmtId="4" fontId="805" fillId="2" borderId="1" xfId="0" applyNumberFormat="1" applyFont="1" applyFill="1" applyBorder="1" applyAlignment="1" applyProtection="1">
      <alignment horizontal="right" vertical="top"/>
      <protection locked="0"/>
    </xf>
    <xf numFmtId="4" fontId="806" fillId="0" borderId="1" xfId="0" applyNumberFormat="1" applyFont="1" applyBorder="1" applyAlignment="1">
      <alignment horizontal="right" vertical="top"/>
    </xf>
    <xf numFmtId="4" fontId="807" fillId="2" borderId="1" xfId="0" applyNumberFormat="1" applyFont="1" applyFill="1" applyBorder="1" applyAlignment="1" applyProtection="1">
      <alignment horizontal="right" vertical="top"/>
      <protection locked="0"/>
    </xf>
    <xf numFmtId="4" fontId="808" fillId="0" borderId="1" xfId="0" applyNumberFormat="1" applyFont="1" applyBorder="1" applyAlignment="1">
      <alignment horizontal="right" vertical="top"/>
    </xf>
    <xf numFmtId="4" fontId="809" fillId="3" borderId="1" xfId="0" applyNumberFormat="1" applyFont="1" applyFill="1" applyBorder="1" applyAlignment="1">
      <alignment horizontal="right" vertical="top"/>
    </xf>
    <xf numFmtId="4" fontId="810" fillId="3" borderId="1" xfId="0" applyNumberFormat="1" applyFont="1" applyFill="1" applyBorder="1" applyAlignment="1">
      <alignment horizontal="right" vertical="top"/>
    </xf>
    <xf numFmtId="0" fontId="811" fillId="0" borderId="1" xfId="0" applyFont="1" applyBorder="1" applyAlignment="1">
      <alignment horizontal="left" vertical="top"/>
    </xf>
    <xf numFmtId="0" fontId="812" fillId="0" borderId="1" xfId="0" applyFont="1" applyBorder="1" applyAlignment="1">
      <alignment horizontal="left" vertical="top" wrapText="1"/>
    </xf>
    <xf numFmtId="4" fontId="813" fillId="2" borderId="1" xfId="0" applyNumberFormat="1" applyFont="1" applyFill="1" applyBorder="1" applyAlignment="1" applyProtection="1">
      <alignment horizontal="right" vertical="top"/>
      <protection locked="0"/>
    </xf>
    <xf numFmtId="4" fontId="814" fillId="0" borderId="1" xfId="0" applyNumberFormat="1" applyFont="1" applyBorder="1" applyAlignment="1">
      <alignment horizontal="right" vertical="top"/>
    </xf>
    <xf numFmtId="4" fontId="815" fillId="2" borderId="1" xfId="0" applyNumberFormat="1" applyFont="1" applyFill="1" applyBorder="1" applyAlignment="1" applyProtection="1">
      <alignment horizontal="right" vertical="top"/>
      <protection locked="0"/>
    </xf>
    <xf numFmtId="4" fontId="816" fillId="0" borderId="1" xfId="0" applyNumberFormat="1" applyFont="1" applyBorder="1" applyAlignment="1">
      <alignment horizontal="right" vertical="top"/>
    </xf>
    <xf numFmtId="4" fontId="817" fillId="2" borderId="1" xfId="0" applyNumberFormat="1" applyFont="1" applyFill="1" applyBorder="1" applyAlignment="1" applyProtection="1">
      <alignment horizontal="right" vertical="top"/>
      <protection locked="0"/>
    </xf>
    <xf numFmtId="4" fontId="818" fillId="0" borderId="1" xfId="0" applyNumberFormat="1" applyFont="1" applyBorder="1" applyAlignment="1">
      <alignment horizontal="right" vertical="top"/>
    </xf>
    <xf numFmtId="4" fontId="819" fillId="2" borderId="1" xfId="0" applyNumberFormat="1" applyFont="1" applyFill="1" applyBorder="1" applyAlignment="1" applyProtection="1">
      <alignment horizontal="right" vertical="top"/>
      <protection locked="0"/>
    </xf>
    <xf numFmtId="4" fontId="820" fillId="0" borderId="1" xfId="0" applyNumberFormat="1" applyFont="1" applyBorder="1" applyAlignment="1">
      <alignment horizontal="right" vertical="top"/>
    </xf>
    <xf numFmtId="4" fontId="821" fillId="3" borderId="1" xfId="0" applyNumberFormat="1" applyFont="1" applyFill="1" applyBorder="1" applyAlignment="1">
      <alignment horizontal="right" vertical="top"/>
    </xf>
    <xf numFmtId="4" fontId="822" fillId="3" borderId="1" xfId="0" applyNumberFormat="1" applyFont="1" applyFill="1" applyBorder="1" applyAlignment="1">
      <alignment horizontal="right" vertical="top"/>
    </xf>
    <xf numFmtId="0" fontId="823" fillId="0" borderId="1" xfId="0" applyFont="1" applyBorder="1" applyAlignment="1">
      <alignment horizontal="left" vertical="top"/>
    </xf>
    <xf numFmtId="0" fontId="824" fillId="0" borderId="1" xfId="0" applyFont="1" applyBorder="1" applyAlignment="1">
      <alignment horizontal="left" vertical="top" wrapText="1"/>
    </xf>
    <xf numFmtId="4" fontId="825" fillId="2" borderId="1" xfId="0" applyNumberFormat="1" applyFont="1" applyFill="1" applyBorder="1" applyAlignment="1" applyProtection="1">
      <alignment horizontal="right" vertical="top"/>
      <protection locked="0"/>
    </xf>
    <xf numFmtId="4" fontId="826" fillId="0" borderId="1" xfId="0" applyNumberFormat="1" applyFont="1" applyBorder="1" applyAlignment="1">
      <alignment horizontal="right" vertical="top"/>
    </xf>
    <xf numFmtId="4" fontId="827" fillId="2" borderId="1" xfId="0" applyNumberFormat="1" applyFont="1" applyFill="1" applyBorder="1" applyAlignment="1" applyProtection="1">
      <alignment horizontal="right" vertical="top"/>
      <protection locked="0"/>
    </xf>
    <xf numFmtId="4" fontId="828" fillId="0" borderId="1" xfId="0" applyNumberFormat="1" applyFont="1" applyBorder="1" applyAlignment="1">
      <alignment horizontal="right" vertical="top"/>
    </xf>
    <xf numFmtId="4" fontId="829" fillId="2" borderId="1" xfId="0" applyNumberFormat="1" applyFont="1" applyFill="1" applyBorder="1" applyAlignment="1" applyProtection="1">
      <alignment horizontal="right" vertical="top"/>
      <protection locked="0"/>
    </xf>
    <xf numFmtId="4" fontId="830" fillId="0" borderId="1" xfId="0" applyNumberFormat="1" applyFont="1" applyBorder="1" applyAlignment="1">
      <alignment horizontal="right" vertical="top"/>
    </xf>
    <xf numFmtId="4" fontId="831" fillId="2" borderId="1" xfId="0" applyNumberFormat="1" applyFont="1" applyFill="1" applyBorder="1" applyAlignment="1" applyProtection="1">
      <alignment horizontal="right" vertical="top"/>
      <protection locked="0"/>
    </xf>
    <xf numFmtId="4" fontId="832" fillId="0" borderId="1" xfId="0" applyNumberFormat="1" applyFont="1" applyBorder="1" applyAlignment="1">
      <alignment horizontal="right" vertical="top"/>
    </xf>
    <xf numFmtId="4" fontId="833" fillId="3" borderId="1" xfId="0" applyNumberFormat="1" applyFont="1" applyFill="1" applyBorder="1" applyAlignment="1">
      <alignment horizontal="right" vertical="top"/>
    </xf>
    <xf numFmtId="4" fontId="834" fillId="3" borderId="1" xfId="0" applyNumberFormat="1" applyFont="1" applyFill="1" applyBorder="1" applyAlignment="1">
      <alignment horizontal="right" vertical="top"/>
    </xf>
    <xf numFmtId="0" fontId="835" fillId="0" borderId="1" xfId="0" applyFont="1" applyBorder="1" applyAlignment="1">
      <alignment horizontal="left" vertical="top"/>
    </xf>
    <xf numFmtId="0" fontId="836" fillId="0" borderId="1" xfId="0" applyFont="1" applyBorder="1" applyAlignment="1">
      <alignment horizontal="left" vertical="top" wrapText="1"/>
    </xf>
    <xf numFmtId="4" fontId="837" fillId="2" borderId="1" xfId="0" applyNumberFormat="1" applyFont="1" applyFill="1" applyBorder="1" applyAlignment="1" applyProtection="1">
      <alignment horizontal="right" vertical="top"/>
      <protection locked="0"/>
    </xf>
    <xf numFmtId="4" fontId="838" fillId="0" borderId="1" xfId="0" applyNumberFormat="1" applyFont="1" applyBorder="1" applyAlignment="1">
      <alignment horizontal="right" vertical="top"/>
    </xf>
    <xf numFmtId="4" fontId="839" fillId="2" borderId="1" xfId="0" applyNumberFormat="1" applyFont="1" applyFill="1" applyBorder="1" applyAlignment="1" applyProtection="1">
      <alignment horizontal="right" vertical="top"/>
      <protection locked="0"/>
    </xf>
    <xf numFmtId="4" fontId="840" fillId="0" borderId="1" xfId="0" applyNumberFormat="1" applyFont="1" applyBorder="1" applyAlignment="1">
      <alignment horizontal="right" vertical="top"/>
    </xf>
    <xf numFmtId="4" fontId="841" fillId="2" borderId="1" xfId="0" applyNumberFormat="1" applyFont="1" applyFill="1" applyBorder="1" applyAlignment="1" applyProtection="1">
      <alignment horizontal="right" vertical="top"/>
      <protection locked="0"/>
    </xf>
    <xf numFmtId="4" fontId="842" fillId="0" borderId="1" xfId="0" applyNumberFormat="1" applyFont="1" applyBorder="1" applyAlignment="1">
      <alignment horizontal="right" vertical="top"/>
    </xf>
    <xf numFmtId="4" fontId="843" fillId="2" borderId="1" xfId="0" applyNumberFormat="1" applyFont="1" applyFill="1" applyBorder="1" applyAlignment="1" applyProtection="1">
      <alignment horizontal="right" vertical="top"/>
      <protection locked="0"/>
    </xf>
    <xf numFmtId="4" fontId="844" fillId="0" borderId="1" xfId="0" applyNumberFormat="1" applyFont="1" applyBorder="1" applyAlignment="1">
      <alignment horizontal="right" vertical="top"/>
    </xf>
    <xf numFmtId="4" fontId="845" fillId="3" borderId="1" xfId="0" applyNumberFormat="1" applyFont="1" applyFill="1" applyBorder="1" applyAlignment="1">
      <alignment horizontal="right" vertical="top"/>
    </xf>
    <xf numFmtId="4" fontId="846" fillId="3" borderId="1" xfId="0" applyNumberFormat="1" applyFont="1" applyFill="1" applyBorder="1" applyAlignment="1">
      <alignment horizontal="right" vertical="top"/>
    </xf>
    <xf numFmtId="0" fontId="847" fillId="0" borderId="1" xfId="0" applyFont="1" applyBorder="1" applyAlignment="1">
      <alignment horizontal="left" vertical="top"/>
    </xf>
    <xf numFmtId="0" fontId="848" fillId="0" borderId="1" xfId="0" applyFont="1" applyBorder="1" applyAlignment="1">
      <alignment horizontal="left" vertical="top" wrapText="1"/>
    </xf>
    <xf numFmtId="4" fontId="849" fillId="2" borderId="1" xfId="0" applyNumberFormat="1" applyFont="1" applyFill="1" applyBorder="1" applyAlignment="1" applyProtection="1">
      <alignment horizontal="right" vertical="top"/>
      <protection locked="0"/>
    </xf>
    <xf numFmtId="4" fontId="850" fillId="0" borderId="1" xfId="0" applyNumberFormat="1" applyFont="1" applyBorder="1" applyAlignment="1">
      <alignment horizontal="right" vertical="top"/>
    </xf>
    <xf numFmtId="4" fontId="851" fillId="2" borderId="1" xfId="0" applyNumberFormat="1" applyFont="1" applyFill="1" applyBorder="1" applyAlignment="1" applyProtection="1">
      <alignment horizontal="right" vertical="top"/>
      <protection locked="0"/>
    </xf>
    <xf numFmtId="4" fontId="852" fillId="0" borderId="1" xfId="0" applyNumberFormat="1" applyFont="1" applyBorder="1" applyAlignment="1">
      <alignment horizontal="right" vertical="top"/>
    </xf>
    <xf numFmtId="4" fontId="853" fillId="2" borderId="1" xfId="0" applyNumberFormat="1" applyFont="1" applyFill="1" applyBorder="1" applyAlignment="1" applyProtection="1">
      <alignment horizontal="right" vertical="top"/>
      <protection locked="0"/>
    </xf>
    <xf numFmtId="4" fontId="854" fillId="0" borderId="1" xfId="0" applyNumberFormat="1" applyFont="1" applyBorder="1" applyAlignment="1">
      <alignment horizontal="right" vertical="top"/>
    </xf>
    <xf numFmtId="4" fontId="855" fillId="2" borderId="1" xfId="0" applyNumberFormat="1" applyFont="1" applyFill="1" applyBorder="1" applyAlignment="1" applyProtection="1">
      <alignment horizontal="right" vertical="top"/>
      <protection locked="0"/>
    </xf>
    <xf numFmtId="4" fontId="856" fillId="0" borderId="1" xfId="0" applyNumberFormat="1" applyFont="1" applyBorder="1" applyAlignment="1">
      <alignment horizontal="right" vertical="top"/>
    </xf>
    <xf numFmtId="4" fontId="857" fillId="3" borderId="1" xfId="0" applyNumberFormat="1" applyFont="1" applyFill="1" applyBorder="1" applyAlignment="1">
      <alignment horizontal="right" vertical="top"/>
    </xf>
    <xf numFmtId="4" fontId="858" fillId="3" borderId="1" xfId="0" applyNumberFormat="1" applyFont="1" applyFill="1" applyBorder="1" applyAlignment="1">
      <alignment horizontal="right" vertical="top"/>
    </xf>
    <xf numFmtId="4" fontId="861" fillId="3" borderId="1" xfId="0" applyNumberFormat="1" applyFont="1" applyFill="1" applyBorder="1" applyAlignment="1">
      <alignment horizontal="right"/>
    </xf>
    <xf numFmtId="4" fontId="870" fillId="3" borderId="1" xfId="0" applyNumberFormat="1" applyFont="1" applyFill="1" applyBorder="1" applyAlignment="1">
      <alignment horizontal="right"/>
    </xf>
    <xf numFmtId="4" fontId="871" fillId="3" borderId="1" xfId="0" applyNumberFormat="1" applyFont="1" applyFill="1" applyBorder="1" applyAlignment="1">
      <alignment horizontal="right"/>
    </xf>
    <xf numFmtId="0" fontId="872" fillId="0" borderId="0" xfId="0" applyFont="1" applyAlignment="1">
      <alignment horizontal="left" vertical="top"/>
    </xf>
    <xf numFmtId="0" fontId="875" fillId="3" borderId="1" xfId="0" applyFont="1" applyFill="1" applyBorder="1" applyAlignment="1">
      <alignment horizontal="left"/>
    </xf>
    <xf numFmtId="0" fontId="876" fillId="3" borderId="1" xfId="0" applyFont="1" applyFill="1" applyBorder="1" applyAlignment="1">
      <alignment horizontal="left"/>
    </xf>
    <xf numFmtId="0" fontId="877" fillId="3" borderId="1" xfId="0" applyFont="1" applyFill="1" applyBorder="1" applyAlignment="1">
      <alignment horizontal="left"/>
    </xf>
    <xf numFmtId="0" fontId="878" fillId="3" borderId="1" xfId="0" applyFont="1" applyFill="1" applyBorder="1" applyAlignment="1">
      <alignment horizontal="left"/>
    </xf>
    <xf numFmtId="0" fontId="884" fillId="0" borderId="1" xfId="0" applyFont="1" applyBorder="1" applyAlignment="1">
      <alignment horizontal="left" vertical="top"/>
    </xf>
    <xf numFmtId="4" fontId="885" fillId="0" borderId="1" xfId="0" applyNumberFormat="1" applyFont="1" applyBorder="1" applyAlignment="1">
      <alignment horizontal="right" vertical="top"/>
    </xf>
    <xf numFmtId="4" fontId="886" fillId="0" borderId="1" xfId="0" applyNumberFormat="1" applyFont="1" applyBorder="1" applyAlignment="1">
      <alignment horizontal="right" vertical="top"/>
    </xf>
    <xf numFmtId="4" fontId="887" fillId="2" borderId="1" xfId="0" applyNumberFormat="1" applyFont="1" applyFill="1" applyBorder="1" applyAlignment="1" applyProtection="1">
      <alignment vertical="top"/>
      <protection locked="0"/>
    </xf>
    <xf numFmtId="0" fontId="893" fillId="0" borderId="0" xfId="0" applyFont="1"/>
    <xf numFmtId="0" fontId="894" fillId="0" borderId="1" xfId="0" applyFont="1" applyBorder="1" applyAlignment="1">
      <alignment horizontal="left" vertical="top"/>
    </xf>
    <xf numFmtId="4" fontId="895" fillId="0" borderId="1" xfId="0" applyNumberFormat="1" applyFont="1" applyBorder="1" applyAlignment="1">
      <alignment horizontal="right" vertical="top"/>
    </xf>
    <xf numFmtId="4" fontId="896" fillId="0" borderId="1" xfId="0" applyNumberFormat="1" applyFont="1" applyBorder="1" applyAlignment="1">
      <alignment horizontal="right" vertical="top"/>
    </xf>
    <xf numFmtId="4" fontId="897" fillId="2" borderId="1" xfId="0" applyNumberFormat="1" applyFont="1" applyFill="1" applyBorder="1" applyAlignment="1" applyProtection="1">
      <alignment vertical="top"/>
      <protection locked="0"/>
    </xf>
    <xf numFmtId="0" fontId="903" fillId="0" borderId="0" xfId="0" applyFont="1"/>
    <xf numFmtId="0" fontId="904" fillId="0" borderId="1" xfId="0" applyFont="1" applyBorder="1" applyAlignment="1">
      <alignment horizontal="left" vertical="top"/>
    </xf>
    <xf numFmtId="4" fontId="905" fillId="0" borderId="1" xfId="0" applyNumberFormat="1" applyFont="1" applyBorder="1" applyAlignment="1">
      <alignment horizontal="right" vertical="top"/>
    </xf>
    <xf numFmtId="4" fontId="906" fillId="0" borderId="1" xfId="0" applyNumberFormat="1" applyFont="1" applyBorder="1" applyAlignment="1">
      <alignment horizontal="right" vertical="top"/>
    </xf>
    <xf numFmtId="4" fontId="907" fillId="2" borderId="1" xfId="0" applyNumberFormat="1" applyFont="1" applyFill="1" applyBorder="1" applyAlignment="1" applyProtection="1">
      <alignment vertical="top"/>
      <protection locked="0"/>
    </xf>
    <xf numFmtId="0" fontId="913" fillId="0" borderId="0" xfId="0" applyFont="1"/>
    <xf numFmtId="0" fontId="914" fillId="0" borderId="1" xfId="0" applyFont="1" applyBorder="1" applyAlignment="1">
      <alignment horizontal="left" vertical="top"/>
    </xf>
    <xf numFmtId="4" fontId="915" fillId="0" borderId="1" xfId="0" applyNumberFormat="1" applyFont="1" applyBorder="1" applyAlignment="1">
      <alignment horizontal="right" vertical="top"/>
    </xf>
    <xf numFmtId="4" fontId="916" fillId="0" borderId="1" xfId="0" applyNumberFormat="1" applyFont="1" applyBorder="1" applyAlignment="1">
      <alignment horizontal="right" vertical="top"/>
    </xf>
    <xf numFmtId="4" fontId="917" fillId="2" borderId="1" xfId="0" applyNumberFormat="1" applyFont="1" applyFill="1" applyBorder="1" applyAlignment="1" applyProtection="1">
      <alignment vertical="top"/>
      <protection locked="0"/>
    </xf>
    <xf numFmtId="0" fontId="923" fillId="0" borderId="0" xfId="0" applyFont="1"/>
    <xf numFmtId="0" fontId="924" fillId="0" borderId="1" xfId="0" applyFont="1" applyBorder="1" applyAlignment="1">
      <alignment horizontal="left" vertical="top"/>
    </xf>
    <xf numFmtId="4" fontId="925" fillId="0" borderId="1" xfId="0" applyNumberFormat="1" applyFont="1" applyBorder="1" applyAlignment="1">
      <alignment horizontal="right" vertical="top"/>
    </xf>
    <xf numFmtId="4" fontId="926" fillId="0" borderId="1" xfId="0" applyNumberFormat="1" applyFont="1" applyBorder="1" applyAlignment="1">
      <alignment horizontal="right" vertical="top"/>
    </xf>
    <xf numFmtId="4" fontId="927" fillId="2" borderId="1" xfId="0" applyNumberFormat="1" applyFont="1" applyFill="1" applyBorder="1" applyAlignment="1" applyProtection="1">
      <alignment vertical="top"/>
      <protection locked="0"/>
    </xf>
    <xf numFmtId="0" fontId="933" fillId="0" borderId="0" xfId="0" applyFont="1"/>
    <xf numFmtId="0" fontId="934" fillId="0" borderId="1" xfId="0" applyFont="1" applyBorder="1" applyAlignment="1">
      <alignment horizontal="left" vertical="top"/>
    </xf>
    <xf numFmtId="4" fontId="935" fillId="0" borderId="1" xfId="0" applyNumberFormat="1" applyFont="1" applyBorder="1" applyAlignment="1">
      <alignment horizontal="right" vertical="top"/>
    </xf>
    <xf numFmtId="4" fontId="936" fillId="0" borderId="1" xfId="0" applyNumberFormat="1" applyFont="1" applyBorder="1" applyAlignment="1">
      <alignment horizontal="right" vertical="top"/>
    </xf>
    <xf numFmtId="4" fontId="937" fillId="0" borderId="1" xfId="0" applyNumberFormat="1" applyFont="1" applyBorder="1" applyAlignment="1">
      <alignment horizontal="right" vertical="top"/>
    </xf>
    <xf numFmtId="0" fontId="943" fillId="0" borderId="0" xfId="0" applyFont="1"/>
    <xf numFmtId="0" fontId="944" fillId="0" borderId="1" xfId="0" applyFont="1" applyBorder="1" applyAlignment="1">
      <alignment horizontal="left" vertical="top"/>
    </xf>
    <xf numFmtId="4" fontId="945" fillId="0" borderId="1" xfId="0" applyNumberFormat="1" applyFont="1" applyBorder="1" applyAlignment="1">
      <alignment horizontal="right" vertical="top"/>
    </xf>
    <xf numFmtId="4" fontId="949" fillId="2" borderId="1" xfId="0" applyNumberFormat="1" applyFont="1" applyFill="1" applyBorder="1" applyAlignment="1" applyProtection="1">
      <alignment horizontal="right" vertical="top"/>
      <protection locked="0"/>
    </xf>
    <xf numFmtId="0" fontId="950" fillId="0" borderId="0" xfId="0" applyFont="1"/>
    <xf numFmtId="4" fontId="954" fillId="2" borderId="1" xfId="0" applyNumberFormat="1" applyFont="1" applyFill="1" applyBorder="1" applyAlignment="1" applyProtection="1">
      <alignment horizontal="right" vertical="top"/>
      <protection locked="0"/>
    </xf>
    <xf numFmtId="0" fontId="955" fillId="0" borderId="0" xfId="0" applyFont="1"/>
    <xf numFmtId="4" fontId="959" fillId="2" borderId="1" xfId="0" applyNumberFormat="1" applyFont="1" applyFill="1" applyBorder="1" applyAlignment="1" applyProtection="1">
      <alignment horizontal="right" vertical="top"/>
      <protection locked="0"/>
    </xf>
    <xf numFmtId="4" fontId="963" fillId="3" borderId="1" xfId="0" applyNumberFormat="1" applyFont="1" applyFill="1" applyBorder="1" applyAlignment="1">
      <alignment horizontal="right"/>
    </xf>
    <xf numFmtId="0" fontId="964" fillId="0" borderId="0" xfId="0" applyFont="1"/>
    <xf numFmtId="4" fontId="968" fillId="2" borderId="1" xfId="0" applyNumberFormat="1" applyFont="1" applyFill="1" applyBorder="1" applyAlignment="1" applyProtection="1">
      <alignment horizontal="right" vertical="top"/>
      <protection locked="0"/>
    </xf>
    <xf numFmtId="0" fontId="971" fillId="0" borderId="0" xfId="0" applyFont="1" applyAlignment="1">
      <alignment horizontal="left" vertical="top"/>
    </xf>
    <xf numFmtId="0" fontId="974" fillId="3" borderId="1" xfId="0" applyFont="1" applyFill="1" applyBorder="1" applyAlignment="1">
      <alignment horizontal="left"/>
    </xf>
    <xf numFmtId="0" fontId="975" fillId="3" borderId="1" xfId="0" applyFont="1" applyFill="1" applyBorder="1" applyAlignment="1">
      <alignment horizontal="left"/>
    </xf>
    <xf numFmtId="0" fontId="976" fillId="3" borderId="1" xfId="0" applyFont="1" applyFill="1" applyBorder="1" applyAlignment="1">
      <alignment horizontal="left"/>
    </xf>
    <xf numFmtId="0" fontId="977" fillId="3" borderId="1" xfId="0" applyFont="1" applyFill="1" applyBorder="1" applyAlignment="1">
      <alignment horizontal="left"/>
    </xf>
    <xf numFmtId="0" fontId="983" fillId="0" borderId="1" xfId="0" applyFont="1" applyBorder="1" applyAlignment="1">
      <alignment horizontal="left" vertical="top"/>
    </xf>
    <xf numFmtId="4" fontId="984" fillId="0" borderId="1" xfId="0" applyNumberFormat="1" applyFont="1" applyBorder="1" applyAlignment="1">
      <alignment horizontal="right" vertical="top"/>
    </xf>
    <xf numFmtId="4" fontId="985" fillId="0" borderId="1" xfId="0" applyNumberFormat="1" applyFont="1" applyBorder="1" applyAlignment="1">
      <alignment horizontal="right" vertical="top"/>
    </xf>
    <xf numFmtId="4" fontId="986" fillId="2" borderId="1" xfId="0" applyNumberFormat="1" applyFont="1" applyFill="1" applyBorder="1" applyAlignment="1" applyProtection="1">
      <alignment vertical="top"/>
      <protection locked="0"/>
    </xf>
    <xf numFmtId="0" fontId="992" fillId="0" borderId="0" xfId="0" applyFont="1"/>
    <xf numFmtId="0" fontId="993" fillId="0" borderId="1" xfId="0" applyFont="1" applyBorder="1" applyAlignment="1">
      <alignment horizontal="left" vertical="top"/>
    </xf>
    <xf numFmtId="4" fontId="994" fillId="0" borderId="1" xfId="0" applyNumberFormat="1" applyFont="1" applyBorder="1" applyAlignment="1">
      <alignment horizontal="right" vertical="top"/>
    </xf>
    <xf numFmtId="4" fontId="995" fillId="0" borderId="1" xfId="0" applyNumberFormat="1" applyFont="1" applyBorder="1" applyAlignment="1">
      <alignment horizontal="right" vertical="top"/>
    </xf>
    <xf numFmtId="4" fontId="996" fillId="2" borderId="1" xfId="0" applyNumberFormat="1" applyFont="1" applyFill="1" applyBorder="1" applyAlignment="1" applyProtection="1">
      <alignment vertical="top"/>
      <protection locked="0"/>
    </xf>
    <xf numFmtId="0" fontId="1002" fillId="0" borderId="0" xfId="0" applyFont="1"/>
    <xf numFmtId="0" fontId="1003" fillId="0" borderId="1" xfId="0" applyFont="1" applyBorder="1" applyAlignment="1">
      <alignment horizontal="left" vertical="top"/>
    </xf>
    <xf numFmtId="4" fontId="1004" fillId="0" borderId="1" xfId="0" applyNumberFormat="1" applyFont="1" applyBorder="1" applyAlignment="1">
      <alignment horizontal="right" vertical="top"/>
    </xf>
    <xf numFmtId="4" fontId="1005" fillId="0" borderId="1" xfId="0" applyNumberFormat="1" applyFont="1" applyBorder="1" applyAlignment="1">
      <alignment horizontal="right" vertical="top"/>
    </xf>
    <xf numFmtId="4" fontId="1006" fillId="2" borderId="1" xfId="0" applyNumberFormat="1" applyFont="1" applyFill="1" applyBorder="1" applyAlignment="1" applyProtection="1">
      <alignment vertical="top"/>
      <protection locked="0"/>
    </xf>
    <xf numFmtId="0" fontId="1012" fillId="0" borderId="0" xfId="0" applyFont="1"/>
    <xf numFmtId="0" fontId="1013" fillId="0" borderId="1" xfId="0" applyFont="1" applyBorder="1" applyAlignment="1">
      <alignment horizontal="left" vertical="top"/>
    </xf>
    <xf numFmtId="4" fontId="1014" fillId="0" borderId="1" xfId="0" applyNumberFormat="1" applyFont="1" applyBorder="1" applyAlignment="1">
      <alignment horizontal="right" vertical="top"/>
    </xf>
    <xf numFmtId="4" fontId="1015" fillId="0" borderId="1" xfId="0" applyNumberFormat="1" applyFont="1" applyBorder="1" applyAlignment="1">
      <alignment horizontal="right" vertical="top"/>
    </xf>
    <xf numFmtId="4" fontId="1016" fillId="2" borderId="1" xfId="0" applyNumberFormat="1" applyFont="1" applyFill="1" applyBorder="1" applyAlignment="1" applyProtection="1">
      <alignment vertical="top"/>
      <protection locked="0"/>
    </xf>
    <xf numFmtId="0" fontId="1022" fillId="0" borderId="0" xfId="0" applyFont="1"/>
    <xf numFmtId="0" fontId="1023" fillId="0" borderId="1" xfId="0" applyFont="1" applyBorder="1" applyAlignment="1">
      <alignment horizontal="left" vertical="top"/>
    </xf>
    <xf numFmtId="4" fontId="1024" fillId="0" borderId="1" xfId="0" applyNumberFormat="1" applyFont="1" applyBorder="1" applyAlignment="1">
      <alignment horizontal="right" vertical="top"/>
    </xf>
    <xf numFmtId="4" fontId="1025" fillId="0" borderId="1" xfId="0" applyNumberFormat="1" applyFont="1" applyBorder="1" applyAlignment="1">
      <alignment horizontal="right" vertical="top"/>
    </xf>
    <xf numFmtId="4" fontId="1026" fillId="2" borderId="1" xfId="0" applyNumberFormat="1" applyFont="1" applyFill="1" applyBorder="1" applyAlignment="1" applyProtection="1">
      <alignment vertical="top"/>
      <protection locked="0"/>
    </xf>
    <xf numFmtId="0" fontId="1032" fillId="0" borderId="0" xfId="0" applyFont="1"/>
    <xf numFmtId="0" fontId="1033" fillId="0" borderId="1" xfId="0" applyFont="1" applyBorder="1" applyAlignment="1">
      <alignment horizontal="left" vertical="top"/>
    </xf>
    <xf numFmtId="4" fontId="1034" fillId="0" borderId="1" xfId="0" applyNumberFormat="1" applyFont="1" applyBorder="1" applyAlignment="1">
      <alignment horizontal="right" vertical="top"/>
    </xf>
    <xf numFmtId="4" fontId="1035" fillId="0" borderId="1" xfId="0" applyNumberFormat="1" applyFont="1" applyBorder="1" applyAlignment="1">
      <alignment horizontal="right" vertical="top"/>
    </xf>
    <xf numFmtId="4" fontId="1036" fillId="0" borderId="1" xfId="0" applyNumberFormat="1" applyFont="1" applyBorder="1" applyAlignment="1">
      <alignment horizontal="right" vertical="top"/>
    </xf>
    <xf numFmtId="0" fontId="1042" fillId="0" borderId="0" xfId="0" applyFont="1"/>
    <xf numFmtId="0" fontId="1043" fillId="0" borderId="1" xfId="0" applyFont="1" applyBorder="1" applyAlignment="1">
      <alignment horizontal="left" vertical="top"/>
    </xf>
    <xf numFmtId="4" fontId="1044" fillId="0" borderId="1" xfId="0" applyNumberFormat="1" applyFont="1" applyBorder="1" applyAlignment="1">
      <alignment horizontal="right" vertical="top"/>
    </xf>
    <xf numFmtId="4" fontId="1048" fillId="2" borderId="1" xfId="0" applyNumberFormat="1" applyFont="1" applyFill="1" applyBorder="1" applyAlignment="1" applyProtection="1">
      <alignment horizontal="right" vertical="top"/>
      <protection locked="0"/>
    </xf>
    <xf numFmtId="0" fontId="1049" fillId="0" borderId="0" xfId="0" applyFont="1"/>
    <xf numFmtId="4" fontId="1053" fillId="2" borderId="1" xfId="0" applyNumberFormat="1" applyFont="1" applyFill="1" applyBorder="1" applyAlignment="1" applyProtection="1">
      <alignment horizontal="right" vertical="top"/>
      <protection locked="0"/>
    </xf>
    <xf numFmtId="0" fontId="1056" fillId="0" borderId="0" xfId="0" applyFont="1" applyAlignment="1">
      <alignment horizontal="left" vertical="top"/>
    </xf>
    <xf numFmtId="0" fontId="1059" fillId="0" borderId="1" xfId="0" applyFont="1" applyBorder="1" applyAlignment="1">
      <alignment horizontal="left" vertical="top"/>
    </xf>
    <xf numFmtId="0" fontId="1060" fillId="2" borderId="1" xfId="0" applyFont="1" applyFill="1" applyBorder="1" applyAlignment="1" applyProtection="1">
      <alignment vertical="top"/>
      <protection locked="0"/>
    </xf>
    <xf numFmtId="0" fontId="1068" fillId="0" borderId="1" xfId="0" applyFont="1" applyBorder="1" applyAlignment="1">
      <alignment horizontal="left" vertical="top"/>
    </xf>
    <xf numFmtId="0" fontId="1069" fillId="2" borderId="1" xfId="0" applyFont="1" applyFill="1" applyBorder="1" applyAlignment="1" applyProtection="1">
      <alignment vertical="top"/>
      <protection locked="0"/>
    </xf>
    <xf numFmtId="0" fontId="1077" fillId="0" borderId="1" xfId="0" applyFont="1" applyBorder="1" applyAlignment="1">
      <alignment horizontal="left" vertical="top"/>
    </xf>
    <xf numFmtId="0" fontId="1078" fillId="2" borderId="1" xfId="0" applyFont="1" applyFill="1" applyBorder="1" applyAlignment="1" applyProtection="1">
      <alignment vertical="top"/>
      <protection locked="0"/>
    </xf>
    <xf numFmtId="0" fontId="1086" fillId="0" borderId="1" xfId="0" applyFont="1" applyBorder="1" applyAlignment="1">
      <alignment horizontal="left" vertical="top"/>
    </xf>
    <xf numFmtId="0" fontId="1087" fillId="2" borderId="1" xfId="0" applyFont="1" applyFill="1" applyBorder="1" applyAlignment="1" applyProtection="1">
      <alignment vertical="top"/>
      <protection locked="0"/>
    </xf>
    <xf numFmtId="0" fontId="1095" fillId="0" borderId="1" xfId="0" applyFont="1" applyBorder="1" applyAlignment="1">
      <alignment horizontal="left" vertical="top"/>
    </xf>
    <xf numFmtId="171" fontId="1096" fillId="0" borderId="1" xfId="0" applyNumberFormat="1" applyFont="1" applyBorder="1" applyAlignment="1">
      <alignment horizontal="right" vertical="top"/>
    </xf>
    <xf numFmtId="0" fontId="1097" fillId="0" borderId="1" xfId="0" applyFont="1" applyBorder="1" applyAlignment="1">
      <alignment horizontal="left" vertical="top"/>
    </xf>
    <xf numFmtId="171" fontId="1098" fillId="0" borderId="1" xfId="0" applyNumberFormat="1" applyFont="1" applyBorder="1" applyAlignment="1">
      <alignment horizontal="right" vertical="top"/>
    </xf>
    <xf numFmtId="4" fontId="1101" fillId="0" borderId="1" xfId="0" applyNumberFormat="1" applyFont="1" applyBorder="1" applyAlignment="1">
      <alignment horizontal="right" vertical="top"/>
    </xf>
    <xf numFmtId="4" fontId="1102" fillId="0" borderId="1" xfId="0" applyNumberFormat="1" applyFont="1" applyBorder="1" applyAlignment="1">
      <alignment horizontal="right" vertical="top"/>
    </xf>
    <xf numFmtId="171" fontId="1103" fillId="0" borderId="1" xfId="0" applyNumberFormat="1" applyFont="1" applyBorder="1" applyAlignment="1">
      <alignment horizontal="right" vertical="top"/>
    </xf>
    <xf numFmtId="171" fontId="1104" fillId="0" borderId="1" xfId="0" applyNumberFormat="1" applyFont="1" applyBorder="1" applyAlignment="1">
      <alignment horizontal="right" vertical="top"/>
    </xf>
    <xf numFmtId="4" fontId="1105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0" fontId="0" fillId="0" borderId="0" xfId="0"/>
    <xf numFmtId="0" fontId="756" fillId="2" borderId="0" xfId="0" applyFont="1" applyFill="1" applyAlignment="1">
      <alignment horizontal="left" vertical="top"/>
    </xf>
    <xf numFmtId="0" fontId="757" fillId="0" borderId="2" xfId="0" applyFont="1" applyBorder="1" applyAlignment="1">
      <alignment horizontal="center" vertical="top"/>
    </xf>
    <xf numFmtId="165" fontId="758" fillId="0" borderId="0" xfId="0" applyNumberFormat="1" applyFont="1" applyAlignment="1">
      <alignment horizontal="center" vertical="top"/>
    </xf>
    <xf numFmtId="0" fontId="418" fillId="3" borderId="1" xfId="0" applyFont="1" applyFill="1" applyBorder="1" applyAlignment="1">
      <alignment horizontal="left"/>
    </xf>
    <xf numFmtId="0" fontId="419" fillId="3" borderId="1" xfId="0" applyFont="1" applyFill="1" applyBorder="1" applyAlignment="1">
      <alignment horizontal="left"/>
    </xf>
    <xf numFmtId="0" fontId="420" fillId="3" borderId="1" xfId="0" applyFont="1" applyFill="1" applyBorder="1" applyAlignment="1">
      <alignment horizontal="left"/>
    </xf>
    <xf numFmtId="0" fontId="421" fillId="3" borderId="1" xfId="0" applyFont="1" applyFill="1" applyBorder="1" applyAlignment="1">
      <alignment horizontal="left"/>
    </xf>
    <xf numFmtId="0" fontId="422" fillId="3" borderId="1" xfId="0" applyFont="1" applyFill="1" applyBorder="1" applyAlignment="1">
      <alignment horizontal="left"/>
    </xf>
    <xf numFmtId="0" fontId="423" fillId="3" borderId="1" xfId="0" applyFont="1" applyFill="1" applyBorder="1" applyAlignment="1">
      <alignment horizontal="left"/>
    </xf>
    <xf numFmtId="0" fontId="424" fillId="3" borderId="1" xfId="0" applyFont="1" applyFill="1" applyBorder="1" applyAlignment="1">
      <alignment horizontal="left"/>
    </xf>
    <xf numFmtId="0" fontId="598" fillId="3" borderId="1" xfId="0" applyFont="1" applyFill="1" applyBorder="1" applyAlignment="1">
      <alignment horizontal="left"/>
    </xf>
    <xf numFmtId="0" fontId="599" fillId="3" borderId="1" xfId="0" applyFont="1" applyFill="1" applyBorder="1" applyAlignment="1">
      <alignment horizontal="left"/>
    </xf>
    <xf numFmtId="0" fontId="600" fillId="3" borderId="1" xfId="0" applyFont="1" applyFill="1" applyBorder="1" applyAlignment="1">
      <alignment horizontal="left"/>
    </xf>
    <xf numFmtId="0" fontId="601" fillId="3" borderId="1" xfId="0" applyFont="1" applyFill="1" applyBorder="1" applyAlignment="1">
      <alignment horizontal="left"/>
    </xf>
    <xf numFmtId="0" fontId="602" fillId="3" borderId="1" xfId="0" applyFont="1" applyFill="1" applyBorder="1" applyAlignment="1">
      <alignment horizontal="left"/>
    </xf>
    <xf numFmtId="0" fontId="603" fillId="3" borderId="1" xfId="0" applyFont="1" applyFill="1" applyBorder="1" applyAlignment="1">
      <alignment horizontal="left"/>
    </xf>
    <xf numFmtId="0" fontId="604" fillId="3" borderId="1" xfId="0" applyFont="1" applyFill="1" applyBorder="1" applyAlignment="1">
      <alignment horizontal="left"/>
    </xf>
    <xf numFmtId="0" fontId="753" fillId="3" borderId="0" xfId="0" applyFont="1" applyFill="1" applyAlignment="1">
      <alignment horizontal="right"/>
    </xf>
    <xf numFmtId="4" fontId="754" fillId="3" borderId="0" xfId="0" applyNumberFormat="1" applyFont="1" applyFill="1" applyAlignment="1">
      <alignment horizontal="right"/>
    </xf>
    <xf numFmtId="0" fontId="755" fillId="4" borderId="0" xfId="0" applyFont="1" applyFill="1" applyAlignment="1">
      <alignment horizontal="left" vertical="top"/>
    </xf>
    <xf numFmtId="0" fontId="83" fillId="3" borderId="1" xfId="0" applyFont="1" applyFill="1" applyBorder="1" applyAlignment="1">
      <alignment horizontal="left"/>
    </xf>
    <xf numFmtId="0" fontId="84" fillId="3" borderId="1" xfId="0" applyFont="1" applyFill="1" applyBorder="1" applyAlignment="1">
      <alignment horizontal="left"/>
    </xf>
    <xf numFmtId="0" fontId="85" fillId="3" borderId="1" xfId="0" applyFont="1" applyFill="1" applyBorder="1" applyAlignment="1">
      <alignment horizontal="left"/>
    </xf>
    <xf numFmtId="0" fontId="86" fillId="3" borderId="1" xfId="0" applyFont="1" applyFill="1" applyBorder="1" applyAlignment="1">
      <alignment horizontal="left"/>
    </xf>
    <xf numFmtId="0" fontId="87" fillId="3" borderId="1" xfId="0" applyFont="1" applyFill="1" applyBorder="1" applyAlignment="1">
      <alignment horizontal="left"/>
    </xf>
    <xf numFmtId="0" fontId="88" fillId="3" borderId="1" xfId="0" applyFont="1" applyFill="1" applyBorder="1" applyAlignment="1">
      <alignment horizontal="left"/>
    </xf>
    <xf numFmtId="0" fontId="89" fillId="3" borderId="1" xfId="0" applyFont="1" applyFill="1" applyBorder="1" applyAlignment="1">
      <alignment horizontal="left"/>
    </xf>
    <xf numFmtId="0" fontId="94" fillId="3" borderId="1" xfId="0" applyFont="1" applyFill="1" applyBorder="1" applyAlignment="1">
      <alignment horizontal="left"/>
    </xf>
    <xf numFmtId="0" fontId="95" fillId="3" borderId="1" xfId="0" applyFont="1" applyFill="1" applyBorder="1" applyAlignment="1">
      <alignment horizontal="left"/>
    </xf>
    <xf numFmtId="0" fontId="96" fillId="3" borderId="1" xfId="0" applyFont="1" applyFill="1" applyBorder="1" applyAlignment="1">
      <alignment horizontal="left"/>
    </xf>
    <xf numFmtId="0" fontId="97" fillId="3" borderId="1" xfId="0" applyFont="1" applyFill="1" applyBorder="1" applyAlignment="1">
      <alignment horizontal="left"/>
    </xf>
    <xf numFmtId="0" fontId="98" fillId="3" borderId="1" xfId="0" applyFont="1" applyFill="1" applyBorder="1" applyAlignment="1">
      <alignment horizontal="left"/>
    </xf>
    <xf numFmtId="0" fontId="99" fillId="3" borderId="1" xfId="0" applyFont="1" applyFill="1" applyBorder="1" applyAlignment="1">
      <alignment horizontal="left"/>
    </xf>
    <xf numFmtId="0" fontId="100" fillId="3" borderId="1" xfId="0" applyFont="1" applyFill="1" applyBorder="1" applyAlignment="1">
      <alignment horizontal="left"/>
    </xf>
    <xf numFmtId="0" fontId="178" fillId="3" borderId="1" xfId="0" applyFont="1" applyFill="1" applyBorder="1" applyAlignment="1">
      <alignment horizontal="left"/>
    </xf>
    <xf numFmtId="0" fontId="179" fillId="3" borderId="1" xfId="0" applyFont="1" applyFill="1" applyBorder="1" applyAlignment="1">
      <alignment horizontal="left"/>
    </xf>
    <xf numFmtId="0" fontId="180" fillId="3" borderId="1" xfId="0" applyFont="1" applyFill="1" applyBorder="1" applyAlignment="1">
      <alignment horizontal="left"/>
    </xf>
    <xf numFmtId="0" fontId="181" fillId="3" borderId="1" xfId="0" applyFont="1" applyFill="1" applyBorder="1" applyAlignment="1">
      <alignment horizontal="left"/>
    </xf>
    <xf numFmtId="0" fontId="182" fillId="3" borderId="1" xfId="0" applyFont="1" applyFill="1" applyBorder="1" applyAlignment="1">
      <alignment horizontal="left"/>
    </xf>
    <xf numFmtId="0" fontId="183" fillId="3" borderId="1" xfId="0" applyFont="1" applyFill="1" applyBorder="1" applyAlignment="1">
      <alignment horizontal="left"/>
    </xf>
    <xf numFmtId="0" fontId="184" fillId="3" borderId="1" xfId="0" applyFont="1" applyFill="1" applyBorder="1" applyAlignment="1">
      <alignment horizontal="left"/>
    </xf>
    <xf numFmtId="0" fontId="250" fillId="3" borderId="1" xfId="0" applyFont="1" applyFill="1" applyBorder="1" applyAlignment="1">
      <alignment horizontal="left"/>
    </xf>
    <xf numFmtId="0" fontId="251" fillId="3" borderId="1" xfId="0" applyFont="1" applyFill="1" applyBorder="1" applyAlignment="1">
      <alignment horizontal="left"/>
    </xf>
    <xf numFmtId="0" fontId="252" fillId="3" borderId="1" xfId="0" applyFont="1" applyFill="1" applyBorder="1" applyAlignment="1">
      <alignment horizontal="left"/>
    </xf>
    <xf numFmtId="0" fontId="253" fillId="3" borderId="1" xfId="0" applyFont="1" applyFill="1" applyBorder="1" applyAlignment="1">
      <alignment horizontal="left"/>
    </xf>
    <xf numFmtId="0" fontId="254" fillId="3" borderId="1" xfId="0" applyFont="1" applyFill="1" applyBorder="1" applyAlignment="1">
      <alignment horizontal="left"/>
    </xf>
    <xf numFmtId="0" fontId="255" fillId="3" borderId="1" xfId="0" applyFont="1" applyFill="1" applyBorder="1" applyAlignment="1">
      <alignment horizontal="left"/>
    </xf>
    <xf numFmtId="0" fontId="256" fillId="3" borderId="1" xfId="0" applyFont="1" applyFill="1" applyBorder="1" applyAlignment="1">
      <alignment horizontal="left"/>
    </xf>
    <xf numFmtId="0" fontId="298" fillId="3" borderId="1" xfId="0" applyFont="1" applyFill="1" applyBorder="1" applyAlignment="1">
      <alignment horizontal="left"/>
    </xf>
    <xf numFmtId="0" fontId="299" fillId="3" borderId="1" xfId="0" applyFont="1" applyFill="1" applyBorder="1" applyAlignment="1">
      <alignment horizontal="left"/>
    </xf>
    <xf numFmtId="0" fontId="300" fillId="3" borderId="1" xfId="0" applyFont="1" applyFill="1" applyBorder="1" applyAlignment="1">
      <alignment horizontal="left"/>
    </xf>
    <xf numFmtId="0" fontId="301" fillId="3" borderId="1" xfId="0" applyFont="1" applyFill="1" applyBorder="1" applyAlignment="1">
      <alignment horizontal="left"/>
    </xf>
    <xf numFmtId="0" fontId="302" fillId="3" borderId="1" xfId="0" applyFont="1" applyFill="1" applyBorder="1" applyAlignment="1">
      <alignment horizontal="left"/>
    </xf>
    <xf numFmtId="0" fontId="303" fillId="3" borderId="1" xfId="0" applyFont="1" applyFill="1" applyBorder="1" applyAlignment="1">
      <alignment horizontal="left"/>
    </xf>
    <xf numFmtId="0" fontId="304" fillId="3" borderId="1" xfId="0" applyFont="1" applyFill="1" applyBorder="1" applyAlignment="1">
      <alignment horizontal="left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4" fontId="868" fillId="3" borderId="1" xfId="0" applyNumberFormat="1" applyFont="1" applyFill="1" applyBorder="1" applyAlignment="1">
      <alignment horizontal="right"/>
    </xf>
    <xf numFmtId="0" fontId="869" fillId="3" borderId="1" xfId="0" applyFont="1" applyFill="1" applyBorder="1" applyAlignment="1">
      <alignment horizontal="left"/>
    </xf>
    <xf numFmtId="0" fontId="859" fillId="3" borderId="1" xfId="0" applyFont="1" applyFill="1" applyBorder="1" applyAlignment="1">
      <alignment horizontal="left"/>
    </xf>
    <xf numFmtId="0" fontId="860" fillId="3" borderId="1" xfId="0" applyFont="1" applyFill="1" applyBorder="1" applyAlignment="1">
      <alignment horizontal="left"/>
    </xf>
    <xf numFmtId="0" fontId="759" fillId="0" borderId="0" xfId="0" applyFont="1" applyAlignment="1">
      <alignment horizontal="left" vertical="top"/>
    </xf>
    <xf numFmtId="167" fontId="761" fillId="0" borderId="0" xfId="0" applyNumberFormat="1" applyFont="1" applyAlignment="1">
      <alignment horizontal="left" vertical="top"/>
    </xf>
    <xf numFmtId="164" fontId="760" fillId="0" borderId="0" xfId="0" applyNumberFormat="1" applyFont="1" applyAlignment="1">
      <alignment horizontal="left" vertical="top"/>
    </xf>
    <xf numFmtId="4" fontId="862" fillId="3" borderId="1" xfId="0" applyNumberFormat="1" applyFont="1" applyFill="1" applyBorder="1" applyAlignment="1">
      <alignment horizontal="right"/>
    </xf>
    <xf numFmtId="0" fontId="863" fillId="3" borderId="1" xfId="0" applyFont="1" applyFill="1" applyBorder="1" applyAlignment="1">
      <alignment horizontal="left"/>
    </xf>
    <xf numFmtId="4" fontId="864" fillId="3" borderId="1" xfId="0" applyNumberFormat="1" applyFont="1" applyFill="1" applyBorder="1" applyAlignment="1">
      <alignment horizontal="right"/>
    </xf>
    <xf numFmtId="0" fontId="865" fillId="3" borderId="1" xfId="0" applyFont="1" applyFill="1" applyBorder="1" applyAlignment="1">
      <alignment horizontal="left"/>
    </xf>
    <xf numFmtId="4" fontId="866" fillId="3" borderId="1" xfId="0" applyNumberFormat="1" applyFont="1" applyFill="1" applyBorder="1" applyAlignment="1">
      <alignment horizontal="right"/>
    </xf>
    <xf numFmtId="0" fontId="867" fillId="3" borderId="1" xfId="0" applyFont="1" applyFill="1" applyBorder="1" applyAlignment="1">
      <alignment horizontal="left"/>
    </xf>
    <xf numFmtId="0" fontId="965" fillId="0" borderId="1" xfId="0" applyFont="1" applyBorder="1" applyAlignment="1">
      <alignment horizontal="left" vertical="top"/>
    </xf>
    <xf numFmtId="0" fontId="966" fillId="0" borderId="1" xfId="0" applyFont="1" applyBorder="1" applyAlignment="1">
      <alignment horizontal="left" vertical="top"/>
    </xf>
    <xf numFmtId="0" fontId="967" fillId="0" borderId="1" xfId="0" applyFont="1" applyBorder="1" applyAlignment="1">
      <alignment horizontal="left" vertical="top"/>
    </xf>
    <xf numFmtId="0" fontId="969" fillId="0" borderId="2" xfId="0" applyFont="1" applyBorder="1" applyAlignment="1">
      <alignment horizontal="center" vertical="top"/>
    </xf>
    <xf numFmtId="165" fontId="970" fillId="0" borderId="0" xfId="0" applyNumberFormat="1" applyFont="1" applyAlignment="1">
      <alignment horizontal="center" vertical="top"/>
    </xf>
    <xf numFmtId="0" fontId="938" fillId="0" borderId="1" xfId="0" applyFont="1" applyBorder="1" applyAlignment="1">
      <alignment horizontal="left" vertical="top"/>
    </xf>
    <xf numFmtId="0" fontId="939" fillId="0" borderId="1" xfId="0" applyFont="1" applyBorder="1" applyAlignment="1">
      <alignment horizontal="left" vertical="top"/>
    </xf>
    <xf numFmtId="0" fontId="940" fillId="0" borderId="1" xfId="0" applyFont="1" applyBorder="1" applyAlignment="1">
      <alignment horizontal="left" vertical="top"/>
    </xf>
    <xf numFmtId="0" fontId="941" fillId="0" borderId="1" xfId="0" applyFont="1" applyBorder="1" applyAlignment="1">
      <alignment horizontal="left" vertical="top"/>
    </xf>
    <xf numFmtId="0" fontId="942" fillId="0" borderId="1" xfId="0" applyFont="1" applyBorder="1" applyAlignment="1">
      <alignment horizontal="left" vertical="top"/>
    </xf>
    <xf numFmtId="0" fontId="946" fillId="0" borderId="1" xfId="0" applyFont="1" applyBorder="1" applyAlignment="1">
      <alignment horizontal="left" vertical="top"/>
    </xf>
    <xf numFmtId="0" fontId="947" fillId="0" borderId="1" xfId="0" applyFont="1" applyBorder="1" applyAlignment="1">
      <alignment horizontal="left" vertical="top"/>
    </xf>
    <xf numFmtId="0" fontId="948" fillId="0" borderId="1" xfId="0" applyFont="1" applyBorder="1" applyAlignment="1">
      <alignment horizontal="left" vertical="top"/>
    </xf>
    <xf numFmtId="0" fontId="951" fillId="0" borderId="1" xfId="0" applyFont="1" applyBorder="1" applyAlignment="1">
      <alignment horizontal="left" vertical="top"/>
    </xf>
    <xf numFmtId="0" fontId="952" fillId="0" borderId="1" xfId="0" applyFont="1" applyBorder="1" applyAlignment="1">
      <alignment horizontal="left" vertical="top"/>
    </xf>
    <xf numFmtId="0" fontId="953" fillId="0" borderId="1" xfId="0" applyFont="1" applyBorder="1" applyAlignment="1">
      <alignment horizontal="left" vertical="top"/>
    </xf>
    <xf numFmtId="0" fontId="956" fillId="0" borderId="1" xfId="0" applyFont="1" applyBorder="1" applyAlignment="1">
      <alignment horizontal="left" vertical="top"/>
    </xf>
    <xf numFmtId="0" fontId="957" fillId="0" borderId="1" xfId="0" applyFont="1" applyBorder="1" applyAlignment="1">
      <alignment horizontal="left" vertical="top"/>
    </xf>
    <xf numFmtId="0" fontId="958" fillId="0" borderId="1" xfId="0" applyFont="1" applyBorder="1" applyAlignment="1">
      <alignment horizontal="left" vertical="top"/>
    </xf>
    <xf numFmtId="0" fontId="960" fillId="0" borderId="1" xfId="0" applyFont="1" applyBorder="1" applyAlignment="1">
      <alignment horizontal="left" vertical="top"/>
    </xf>
    <xf numFmtId="0" fontId="961" fillId="0" borderId="1" xfId="0" applyFont="1" applyBorder="1" applyAlignment="1">
      <alignment horizontal="left" vertical="top"/>
    </xf>
    <xf numFmtId="0" fontId="962" fillId="0" borderId="1" xfId="0" applyFont="1" applyBorder="1" applyAlignment="1">
      <alignment horizontal="left" vertical="top"/>
    </xf>
    <xf numFmtId="0" fontId="888" fillId="0" borderId="1" xfId="0" applyFont="1" applyBorder="1" applyAlignment="1">
      <alignment horizontal="left" vertical="top"/>
    </xf>
    <xf numFmtId="0" fontId="889" fillId="0" borderId="1" xfId="0" applyFont="1" applyBorder="1" applyAlignment="1">
      <alignment horizontal="left" vertical="top"/>
    </xf>
    <xf numFmtId="0" fontId="890" fillId="0" borderId="1" xfId="0" applyFont="1" applyBorder="1" applyAlignment="1">
      <alignment horizontal="left" vertical="top"/>
    </xf>
    <xf numFmtId="0" fontId="891" fillId="0" borderId="1" xfId="0" applyFont="1" applyBorder="1" applyAlignment="1">
      <alignment horizontal="left" vertical="top"/>
    </xf>
    <xf numFmtId="0" fontId="892" fillId="0" borderId="1" xfId="0" applyFont="1" applyBorder="1" applyAlignment="1">
      <alignment horizontal="left" vertical="top"/>
    </xf>
    <xf numFmtId="0" fontId="898" fillId="0" borderId="1" xfId="0" applyFont="1" applyBorder="1" applyAlignment="1">
      <alignment horizontal="left" vertical="top"/>
    </xf>
    <xf numFmtId="0" fontId="899" fillId="0" borderId="1" xfId="0" applyFont="1" applyBorder="1" applyAlignment="1">
      <alignment horizontal="left" vertical="top"/>
    </xf>
    <xf numFmtId="0" fontId="900" fillId="0" borderId="1" xfId="0" applyFont="1" applyBorder="1" applyAlignment="1">
      <alignment horizontal="left" vertical="top"/>
    </xf>
    <xf numFmtId="0" fontId="901" fillId="0" borderId="1" xfId="0" applyFont="1" applyBorder="1" applyAlignment="1">
      <alignment horizontal="left" vertical="top"/>
    </xf>
    <xf numFmtId="0" fontId="902" fillId="0" borderId="1" xfId="0" applyFont="1" applyBorder="1" applyAlignment="1">
      <alignment horizontal="left" vertical="top"/>
    </xf>
    <xf numFmtId="0" fontId="908" fillId="0" borderId="1" xfId="0" applyFont="1" applyBorder="1" applyAlignment="1">
      <alignment horizontal="left" vertical="top"/>
    </xf>
    <xf numFmtId="0" fontId="909" fillId="0" borderId="1" xfId="0" applyFont="1" applyBorder="1" applyAlignment="1">
      <alignment horizontal="left" vertical="top"/>
    </xf>
    <xf numFmtId="0" fontId="910" fillId="0" borderId="1" xfId="0" applyFont="1" applyBorder="1" applyAlignment="1">
      <alignment horizontal="left" vertical="top"/>
    </xf>
    <xf numFmtId="0" fontId="911" fillId="0" borderId="1" xfId="0" applyFont="1" applyBorder="1" applyAlignment="1">
      <alignment horizontal="left" vertical="top"/>
    </xf>
    <xf numFmtId="0" fontId="912" fillId="0" borderId="1" xfId="0" applyFont="1" applyBorder="1" applyAlignment="1">
      <alignment horizontal="left" vertical="top"/>
    </xf>
    <xf numFmtId="0" fontId="918" fillId="0" borderId="1" xfId="0" applyFont="1" applyBorder="1" applyAlignment="1">
      <alignment horizontal="left" vertical="top"/>
    </xf>
    <xf numFmtId="0" fontId="919" fillId="0" borderId="1" xfId="0" applyFont="1" applyBorder="1" applyAlignment="1">
      <alignment horizontal="left" vertical="top"/>
    </xf>
    <xf numFmtId="0" fontId="920" fillId="0" borderId="1" xfId="0" applyFont="1" applyBorder="1" applyAlignment="1">
      <alignment horizontal="left" vertical="top"/>
    </xf>
    <xf numFmtId="0" fontId="921" fillId="0" borderId="1" xfId="0" applyFont="1" applyBorder="1" applyAlignment="1">
      <alignment horizontal="left" vertical="top"/>
    </xf>
    <xf numFmtId="0" fontId="922" fillId="0" borderId="1" xfId="0" applyFont="1" applyBorder="1" applyAlignment="1">
      <alignment horizontal="left" vertical="top"/>
    </xf>
    <xf numFmtId="0" fontId="928" fillId="0" borderId="1" xfId="0" applyFont="1" applyBorder="1" applyAlignment="1">
      <alignment horizontal="left" vertical="top"/>
    </xf>
    <xf numFmtId="0" fontId="929" fillId="0" borderId="1" xfId="0" applyFont="1" applyBorder="1" applyAlignment="1">
      <alignment horizontal="left" vertical="top"/>
    </xf>
    <xf numFmtId="0" fontId="930" fillId="0" borderId="1" xfId="0" applyFont="1" applyBorder="1" applyAlignment="1">
      <alignment horizontal="left" vertical="top"/>
    </xf>
    <xf numFmtId="0" fontId="931" fillId="0" borderId="1" xfId="0" applyFont="1" applyBorder="1" applyAlignment="1">
      <alignment horizontal="left" vertical="top"/>
    </xf>
    <xf numFmtId="0" fontId="932" fillId="0" borderId="1" xfId="0" applyFont="1" applyBorder="1" applyAlignment="1">
      <alignment horizontal="left" vertical="top"/>
    </xf>
    <xf numFmtId="0" fontId="872" fillId="0" borderId="0" xfId="0" applyFont="1" applyAlignment="1">
      <alignment horizontal="left" vertical="top"/>
    </xf>
    <xf numFmtId="167" fontId="874" fillId="0" borderId="0" xfId="0" applyNumberFormat="1" applyFont="1" applyAlignment="1">
      <alignment horizontal="left" vertical="top"/>
    </xf>
    <xf numFmtId="164" fontId="873" fillId="0" borderId="0" xfId="0" applyNumberFormat="1" applyFont="1" applyAlignment="1">
      <alignment horizontal="left" vertical="top"/>
    </xf>
    <xf numFmtId="0" fontId="879" fillId="3" borderId="1" xfId="0" applyFont="1" applyFill="1" applyBorder="1" applyAlignment="1">
      <alignment horizontal="left"/>
    </xf>
    <xf numFmtId="0" fontId="880" fillId="3" borderId="1" xfId="0" applyFont="1" applyFill="1" applyBorder="1" applyAlignment="1">
      <alignment horizontal="left"/>
    </xf>
    <xf numFmtId="0" fontId="881" fillId="3" borderId="1" xfId="0" applyFont="1" applyFill="1" applyBorder="1" applyAlignment="1">
      <alignment horizontal="left"/>
    </xf>
    <xf numFmtId="0" fontId="882" fillId="3" borderId="1" xfId="0" applyFont="1" applyFill="1" applyBorder="1" applyAlignment="1">
      <alignment horizontal="left"/>
    </xf>
    <xf numFmtId="0" fontId="883" fillId="3" borderId="1" xfId="0" applyFont="1" applyFill="1" applyBorder="1" applyAlignment="1">
      <alignment horizontal="left"/>
    </xf>
    <xf numFmtId="0" fontId="1037" fillId="0" borderId="1" xfId="0" applyFont="1" applyBorder="1" applyAlignment="1">
      <alignment horizontal="left" vertical="top"/>
    </xf>
    <xf numFmtId="0" fontId="1038" fillId="0" borderId="1" xfId="0" applyFont="1" applyBorder="1" applyAlignment="1">
      <alignment horizontal="left" vertical="top"/>
    </xf>
    <xf numFmtId="0" fontId="1039" fillId="0" borderId="1" xfId="0" applyFont="1" applyBorder="1" applyAlignment="1">
      <alignment horizontal="left" vertical="top"/>
    </xf>
    <xf numFmtId="0" fontId="1040" fillId="0" borderId="1" xfId="0" applyFont="1" applyBorder="1" applyAlignment="1">
      <alignment horizontal="left" vertical="top"/>
    </xf>
    <xf numFmtId="0" fontId="1041" fillId="0" borderId="1" xfId="0" applyFont="1" applyBorder="1" applyAlignment="1">
      <alignment horizontal="left" vertical="top"/>
    </xf>
    <xf numFmtId="0" fontId="1045" fillId="0" borderId="1" xfId="0" applyFont="1" applyBorder="1" applyAlignment="1">
      <alignment horizontal="left" vertical="top"/>
    </xf>
    <xf numFmtId="0" fontId="1046" fillId="0" borderId="1" xfId="0" applyFont="1" applyBorder="1" applyAlignment="1">
      <alignment horizontal="left" vertical="top"/>
    </xf>
    <xf numFmtId="0" fontId="1047" fillId="0" borderId="1" xfId="0" applyFont="1" applyBorder="1" applyAlignment="1">
      <alignment horizontal="left" vertical="top"/>
    </xf>
    <xf numFmtId="0" fontId="1050" fillId="0" borderId="1" xfId="0" applyFont="1" applyBorder="1" applyAlignment="1">
      <alignment horizontal="left" vertical="top"/>
    </xf>
    <xf numFmtId="0" fontId="1051" fillId="0" borderId="1" xfId="0" applyFont="1" applyBorder="1" applyAlignment="1">
      <alignment horizontal="left" vertical="top"/>
    </xf>
    <xf numFmtId="0" fontId="1052" fillId="0" borderId="1" xfId="0" applyFont="1" applyBorder="1" applyAlignment="1">
      <alignment horizontal="left" vertical="top"/>
    </xf>
    <xf numFmtId="0" fontId="1054" fillId="0" borderId="2" xfId="0" applyFont="1" applyBorder="1" applyAlignment="1">
      <alignment horizontal="center" vertical="top"/>
    </xf>
    <xf numFmtId="165" fontId="1055" fillId="0" borderId="0" xfId="0" applyNumberFormat="1" applyFont="1" applyAlignment="1">
      <alignment horizontal="center" vertical="top"/>
    </xf>
    <xf numFmtId="0" fontId="987" fillId="0" borderId="1" xfId="0" applyFont="1" applyBorder="1" applyAlignment="1">
      <alignment horizontal="left" vertical="top"/>
    </xf>
    <xf numFmtId="0" fontId="988" fillId="0" borderId="1" xfId="0" applyFont="1" applyBorder="1" applyAlignment="1">
      <alignment horizontal="left" vertical="top"/>
    </xf>
    <xf numFmtId="0" fontId="989" fillId="0" borderId="1" xfId="0" applyFont="1" applyBorder="1" applyAlignment="1">
      <alignment horizontal="left" vertical="top"/>
    </xf>
    <xf numFmtId="0" fontId="990" fillId="0" borderId="1" xfId="0" applyFont="1" applyBorder="1" applyAlignment="1">
      <alignment horizontal="left" vertical="top"/>
    </xf>
    <xf numFmtId="0" fontId="991" fillId="0" borderId="1" xfId="0" applyFont="1" applyBorder="1" applyAlignment="1">
      <alignment horizontal="left" vertical="top"/>
    </xf>
    <xf numFmtId="0" fontId="997" fillId="0" borderId="1" xfId="0" applyFont="1" applyBorder="1" applyAlignment="1">
      <alignment horizontal="left" vertical="top"/>
    </xf>
    <xf numFmtId="0" fontId="998" fillId="0" borderId="1" xfId="0" applyFont="1" applyBorder="1" applyAlignment="1">
      <alignment horizontal="left" vertical="top"/>
    </xf>
    <xf numFmtId="0" fontId="999" fillId="0" borderId="1" xfId="0" applyFont="1" applyBorder="1" applyAlignment="1">
      <alignment horizontal="left" vertical="top"/>
    </xf>
    <xf numFmtId="0" fontId="1000" fillId="0" borderId="1" xfId="0" applyFont="1" applyBorder="1" applyAlignment="1">
      <alignment horizontal="left" vertical="top"/>
    </xf>
    <xf numFmtId="0" fontId="1001" fillId="0" borderId="1" xfId="0" applyFont="1" applyBorder="1" applyAlignment="1">
      <alignment horizontal="left" vertical="top"/>
    </xf>
    <xf numFmtId="0" fontId="1007" fillId="0" borderId="1" xfId="0" applyFont="1" applyBorder="1" applyAlignment="1">
      <alignment horizontal="left" vertical="top"/>
    </xf>
    <xf numFmtId="0" fontId="1008" fillId="0" borderId="1" xfId="0" applyFont="1" applyBorder="1" applyAlignment="1">
      <alignment horizontal="left" vertical="top"/>
    </xf>
    <xf numFmtId="0" fontId="1009" fillId="0" borderId="1" xfId="0" applyFont="1" applyBorder="1" applyAlignment="1">
      <alignment horizontal="left" vertical="top"/>
    </xf>
    <xf numFmtId="0" fontId="1010" fillId="0" borderId="1" xfId="0" applyFont="1" applyBorder="1" applyAlignment="1">
      <alignment horizontal="left" vertical="top"/>
    </xf>
    <xf numFmtId="0" fontId="1011" fillId="0" borderId="1" xfId="0" applyFont="1" applyBorder="1" applyAlignment="1">
      <alignment horizontal="left" vertical="top"/>
    </xf>
    <xf numFmtId="0" fontId="1017" fillId="0" borderId="1" xfId="0" applyFont="1" applyBorder="1" applyAlignment="1">
      <alignment horizontal="left" vertical="top"/>
    </xf>
    <xf numFmtId="0" fontId="1018" fillId="0" borderId="1" xfId="0" applyFont="1" applyBorder="1" applyAlignment="1">
      <alignment horizontal="left" vertical="top"/>
    </xf>
    <xf numFmtId="0" fontId="1019" fillId="0" borderId="1" xfId="0" applyFont="1" applyBorder="1" applyAlignment="1">
      <alignment horizontal="left" vertical="top"/>
    </xf>
    <xf numFmtId="0" fontId="1020" fillId="0" borderId="1" xfId="0" applyFont="1" applyBorder="1" applyAlignment="1">
      <alignment horizontal="left" vertical="top"/>
    </xf>
    <xf numFmtId="0" fontId="1021" fillId="0" borderId="1" xfId="0" applyFont="1" applyBorder="1" applyAlignment="1">
      <alignment horizontal="left" vertical="top"/>
    </xf>
    <xf numFmtId="0" fontId="1027" fillId="0" borderId="1" xfId="0" applyFont="1" applyBorder="1" applyAlignment="1">
      <alignment horizontal="left" vertical="top"/>
    </xf>
    <xf numFmtId="0" fontId="1028" fillId="0" borderId="1" xfId="0" applyFont="1" applyBorder="1" applyAlignment="1">
      <alignment horizontal="left" vertical="top"/>
    </xf>
    <xf numFmtId="0" fontId="1029" fillId="0" borderId="1" xfId="0" applyFont="1" applyBorder="1" applyAlignment="1">
      <alignment horizontal="left" vertical="top"/>
    </xf>
    <xf numFmtId="0" fontId="1030" fillId="0" borderId="1" xfId="0" applyFont="1" applyBorder="1" applyAlignment="1">
      <alignment horizontal="left" vertical="top"/>
    </xf>
    <xf numFmtId="0" fontId="1031" fillId="0" borderId="1" xfId="0" applyFont="1" applyBorder="1" applyAlignment="1">
      <alignment horizontal="left" vertical="top"/>
    </xf>
    <xf numFmtId="0" fontId="971" fillId="0" borderId="0" xfId="0" applyFont="1" applyAlignment="1">
      <alignment horizontal="left" vertical="top"/>
    </xf>
    <xf numFmtId="167" fontId="973" fillId="0" borderId="0" xfId="0" applyNumberFormat="1" applyFont="1" applyAlignment="1">
      <alignment horizontal="left" vertical="top"/>
    </xf>
    <xf numFmtId="164" fontId="972" fillId="0" borderId="0" xfId="0" applyNumberFormat="1" applyFont="1" applyAlignment="1">
      <alignment horizontal="left" vertical="top"/>
    </xf>
    <xf numFmtId="0" fontId="978" fillId="3" borderId="1" xfId="0" applyFont="1" applyFill="1" applyBorder="1" applyAlignment="1">
      <alignment horizontal="left"/>
    </xf>
    <xf numFmtId="0" fontId="979" fillId="3" borderId="1" xfId="0" applyFont="1" applyFill="1" applyBorder="1" applyAlignment="1">
      <alignment horizontal="left"/>
    </xf>
    <xf numFmtId="0" fontId="980" fillId="3" borderId="1" xfId="0" applyFont="1" applyFill="1" applyBorder="1" applyAlignment="1">
      <alignment horizontal="left"/>
    </xf>
    <xf numFmtId="0" fontId="981" fillId="3" borderId="1" xfId="0" applyFont="1" applyFill="1" applyBorder="1" applyAlignment="1">
      <alignment horizontal="left"/>
    </xf>
    <xf numFmtId="0" fontId="982" fillId="3" borderId="1" xfId="0" applyFont="1" applyFill="1" applyBorder="1" applyAlignment="1">
      <alignment horizontal="left"/>
    </xf>
    <xf numFmtId="0" fontId="1099" fillId="0" borderId="2" xfId="0" applyFont="1" applyBorder="1" applyAlignment="1">
      <alignment horizontal="center" vertical="top"/>
    </xf>
    <xf numFmtId="165" fontId="1100" fillId="0" borderId="0" xfId="0" applyNumberFormat="1" applyFont="1" applyAlignment="1">
      <alignment horizontal="center" vertical="top"/>
    </xf>
    <xf numFmtId="0" fontId="1070" fillId="0" borderId="1" xfId="0" applyFont="1" applyBorder="1" applyAlignment="1">
      <alignment horizontal="left" vertical="top"/>
    </xf>
    <xf numFmtId="0" fontId="1071" fillId="0" borderId="1" xfId="0" applyFont="1" applyBorder="1" applyAlignment="1">
      <alignment horizontal="left" vertical="top"/>
    </xf>
    <xf numFmtId="0" fontId="1072" fillId="0" borderId="1" xfId="0" applyFont="1" applyBorder="1" applyAlignment="1">
      <alignment horizontal="left" vertical="top"/>
    </xf>
    <xf numFmtId="0" fontId="1073" fillId="0" borderId="1" xfId="0" applyFont="1" applyBorder="1" applyAlignment="1">
      <alignment horizontal="left" vertical="top"/>
    </xf>
    <xf numFmtId="0" fontId="1074" fillId="0" borderId="1" xfId="0" applyFont="1" applyBorder="1" applyAlignment="1">
      <alignment horizontal="left" vertical="top"/>
    </xf>
    <xf numFmtId="0" fontId="1075" fillId="0" borderId="1" xfId="0" applyFont="1" applyBorder="1" applyAlignment="1">
      <alignment horizontal="left" vertical="top"/>
    </xf>
    <xf numFmtId="0" fontId="1076" fillId="0" borderId="1" xfId="0" applyFont="1" applyBorder="1" applyAlignment="1">
      <alignment horizontal="left" vertical="top"/>
    </xf>
    <xf numFmtId="0" fontId="1079" fillId="0" borderId="1" xfId="0" applyFont="1" applyBorder="1" applyAlignment="1">
      <alignment horizontal="left" vertical="top"/>
    </xf>
    <xf numFmtId="0" fontId="1080" fillId="0" borderId="1" xfId="0" applyFont="1" applyBorder="1" applyAlignment="1">
      <alignment horizontal="left" vertical="top"/>
    </xf>
    <xf numFmtId="0" fontId="1081" fillId="0" borderId="1" xfId="0" applyFont="1" applyBorder="1" applyAlignment="1">
      <alignment horizontal="left" vertical="top"/>
    </xf>
    <xf numFmtId="0" fontId="1082" fillId="0" borderId="1" xfId="0" applyFont="1" applyBorder="1" applyAlignment="1">
      <alignment horizontal="left" vertical="top"/>
    </xf>
    <xf numFmtId="0" fontId="1083" fillId="0" borderId="1" xfId="0" applyFont="1" applyBorder="1" applyAlignment="1">
      <alignment horizontal="left" vertical="top"/>
    </xf>
    <xf numFmtId="0" fontId="1084" fillId="0" borderId="1" xfId="0" applyFont="1" applyBorder="1" applyAlignment="1">
      <alignment horizontal="left" vertical="top"/>
    </xf>
    <xf numFmtId="0" fontId="1085" fillId="0" borderId="1" xfId="0" applyFont="1" applyBorder="1" applyAlignment="1">
      <alignment horizontal="left" vertical="top"/>
    </xf>
    <xf numFmtId="0" fontId="1088" fillId="0" borderId="1" xfId="0" applyFont="1" applyBorder="1" applyAlignment="1">
      <alignment horizontal="left" vertical="top"/>
    </xf>
    <xf numFmtId="0" fontId="1089" fillId="0" borderId="1" xfId="0" applyFont="1" applyBorder="1" applyAlignment="1">
      <alignment horizontal="left" vertical="top"/>
    </xf>
    <xf numFmtId="0" fontId="1090" fillId="0" borderId="1" xfId="0" applyFont="1" applyBorder="1" applyAlignment="1">
      <alignment horizontal="left" vertical="top"/>
    </xf>
    <xf numFmtId="0" fontId="1091" fillId="0" borderId="1" xfId="0" applyFont="1" applyBorder="1" applyAlignment="1">
      <alignment horizontal="left" vertical="top"/>
    </xf>
    <xf numFmtId="0" fontId="1092" fillId="0" borderId="1" xfId="0" applyFont="1" applyBorder="1" applyAlignment="1">
      <alignment horizontal="left" vertical="top"/>
    </xf>
    <xf numFmtId="0" fontId="1093" fillId="0" borderId="1" xfId="0" applyFont="1" applyBorder="1" applyAlignment="1">
      <alignment horizontal="left" vertical="top"/>
    </xf>
    <xf numFmtId="0" fontId="1094" fillId="0" borderId="1" xfId="0" applyFont="1" applyBorder="1" applyAlignment="1">
      <alignment horizontal="left" vertical="top"/>
    </xf>
    <xf numFmtId="0" fontId="1056" fillId="0" borderId="0" xfId="0" applyFont="1" applyAlignment="1">
      <alignment horizontal="left" vertical="top"/>
    </xf>
    <xf numFmtId="167" fontId="1058" fillId="0" borderId="0" xfId="0" applyNumberFormat="1" applyFont="1" applyAlignment="1">
      <alignment horizontal="left" vertical="top"/>
    </xf>
    <xf numFmtId="164" fontId="1057" fillId="0" borderId="0" xfId="0" applyNumberFormat="1" applyFont="1" applyAlignment="1">
      <alignment horizontal="left" vertical="top"/>
    </xf>
    <xf numFmtId="0" fontId="1061" fillId="0" borderId="1" xfId="0" applyFont="1" applyBorder="1" applyAlignment="1">
      <alignment horizontal="left" vertical="top"/>
    </xf>
    <xf numFmtId="0" fontId="1062" fillId="0" borderId="1" xfId="0" applyFont="1" applyBorder="1" applyAlignment="1">
      <alignment horizontal="left" vertical="top"/>
    </xf>
    <xf numFmtId="0" fontId="1063" fillId="0" borderId="1" xfId="0" applyFont="1" applyBorder="1" applyAlignment="1">
      <alignment horizontal="left" vertical="top"/>
    </xf>
    <xf numFmtId="0" fontId="1064" fillId="0" borderId="1" xfId="0" applyFont="1" applyBorder="1" applyAlignment="1">
      <alignment horizontal="left" vertical="top"/>
    </xf>
    <xf numFmtId="0" fontId="1065" fillId="0" borderId="1" xfId="0" applyFont="1" applyBorder="1" applyAlignment="1">
      <alignment horizontal="left" vertical="top"/>
    </xf>
    <xf numFmtId="0" fontId="1066" fillId="0" borderId="1" xfId="0" applyFont="1" applyBorder="1" applyAlignment="1">
      <alignment horizontal="left" vertical="top"/>
    </xf>
    <xf numFmtId="0" fontId="1067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895" t="s">
        <v>0</v>
      </c>
      <c r="B1" s="895"/>
      <c r="C1" s="895"/>
      <c r="D1" s="895"/>
      <c r="E1" s="895"/>
      <c r="F1" s="895"/>
      <c r="G1" s="895"/>
      <c r="H1" s="895"/>
      <c r="I1" s="895"/>
    </row>
    <row r="2" spans="1:9" x14ac:dyDescent="0.25">
      <c r="A2" s="895" t="s">
        <v>1</v>
      </c>
      <c r="B2" s="895"/>
      <c r="C2" s="895"/>
      <c r="D2" s="895"/>
      <c r="E2" s="895"/>
      <c r="F2" s="895"/>
      <c r="G2" s="895"/>
      <c r="H2" s="895"/>
      <c r="I2" s="895"/>
    </row>
    <row r="3" spans="1:9" x14ac:dyDescent="0.25">
      <c r="A3" s="895" t="s">
        <v>2</v>
      </c>
      <c r="B3" s="895"/>
      <c r="C3" s="896" t="s">
        <v>3</v>
      </c>
      <c r="D3" s="896"/>
      <c r="E3" s="896"/>
      <c r="F3" s="896"/>
      <c r="G3" s="896"/>
      <c r="H3" s="896"/>
      <c r="I3" s="896"/>
    </row>
    <row r="4" spans="1:9" x14ac:dyDescent="0.25">
      <c r="A4" s="895" t="s">
        <v>4</v>
      </c>
      <c r="B4" s="900"/>
      <c r="C4" s="896"/>
      <c r="D4" s="896"/>
      <c r="E4" s="896"/>
      <c r="F4" s="896"/>
      <c r="G4" s="896"/>
      <c r="H4" s="896"/>
      <c r="I4" s="896"/>
    </row>
    <row r="5" spans="1:9" x14ac:dyDescent="0.25">
      <c r="A5" s="895" t="s">
        <v>5</v>
      </c>
      <c r="B5" s="896"/>
      <c r="C5" s="896"/>
      <c r="D5" s="896"/>
      <c r="E5" s="896"/>
      <c r="F5" s="896"/>
      <c r="G5" s="896"/>
      <c r="H5" s="896"/>
      <c r="I5" s="896"/>
    </row>
    <row r="6" spans="1:9" x14ac:dyDescent="0.25">
      <c r="A6" s="895" t="s">
        <v>6</v>
      </c>
      <c r="B6" s="895"/>
      <c r="C6" s="895"/>
      <c r="D6" s="895"/>
      <c r="E6" s="895"/>
      <c r="F6" s="895"/>
      <c r="G6" s="895"/>
      <c r="H6" s="895"/>
      <c r="I6" s="895"/>
    </row>
    <row r="7" spans="1:9" x14ac:dyDescent="0.25">
      <c r="A7" s="895" t="s">
        <v>7</v>
      </c>
      <c r="B7" s="895"/>
      <c r="C7" s="896"/>
      <c r="D7" s="896"/>
      <c r="E7" s="896"/>
      <c r="F7" s="896"/>
      <c r="G7" s="896"/>
      <c r="H7" s="896"/>
      <c r="I7" s="896"/>
    </row>
    <row r="8" spans="1:9" x14ac:dyDescent="0.25">
      <c r="A8" s="895" t="s">
        <v>8</v>
      </c>
      <c r="B8" s="895"/>
      <c r="C8" s="898" t="s">
        <v>9</v>
      </c>
      <c r="D8" s="898"/>
      <c r="E8" s="898"/>
      <c r="F8" s="898"/>
      <c r="G8" s="898"/>
      <c r="H8" s="898"/>
      <c r="I8" s="898"/>
    </row>
    <row r="9" spans="1:9" x14ac:dyDescent="0.25">
      <c r="A9" s="895" t="s">
        <v>10</v>
      </c>
      <c r="B9" s="895"/>
      <c r="C9" s="899" t="s">
        <v>9</v>
      </c>
      <c r="D9" s="899"/>
      <c r="E9" s="899"/>
      <c r="F9" s="899"/>
      <c r="G9" s="899"/>
      <c r="H9" s="899"/>
      <c r="I9" s="899"/>
    </row>
    <row r="10" spans="1:9" x14ac:dyDescent="0.25">
      <c r="A10" s="895" t="s">
        <v>11</v>
      </c>
      <c r="B10" s="895"/>
      <c r="C10" s="896"/>
      <c r="D10" s="896"/>
      <c r="E10" s="896"/>
      <c r="F10" s="896"/>
      <c r="G10" s="896"/>
      <c r="H10" s="896"/>
      <c r="I10" s="896"/>
    </row>
    <row r="11" spans="1:9" x14ac:dyDescent="0.25">
      <c r="A11" s="895" t="s">
        <v>12</v>
      </c>
      <c r="B11" s="895"/>
      <c r="C11" s="896"/>
      <c r="D11" s="896"/>
      <c r="E11" s="896"/>
      <c r="F11" s="896"/>
      <c r="G11" s="896"/>
      <c r="H11" s="896"/>
      <c r="I11" s="896"/>
    </row>
    <row r="12" spans="1:9" x14ac:dyDescent="0.25">
      <c r="A12" s="895" t="s">
        <v>13</v>
      </c>
      <c r="B12" s="895"/>
      <c r="C12" s="897"/>
      <c r="D12" s="897"/>
      <c r="E12" s="897"/>
      <c r="F12" s="897"/>
      <c r="G12" s="897"/>
      <c r="H12" s="897"/>
      <c r="I12" s="897"/>
    </row>
    <row r="13" spans="1:9" x14ac:dyDescent="0.25">
      <c r="A13" s="895" t="s">
        <v>14</v>
      </c>
      <c r="B13" s="895"/>
      <c r="C13" s="896"/>
      <c r="D13" s="896"/>
      <c r="E13" s="896"/>
      <c r="F13" s="896"/>
      <c r="G13" s="896"/>
      <c r="H13" s="896"/>
      <c r="I13" s="896"/>
    </row>
    <row r="14" spans="1:9" x14ac:dyDescent="0.25">
      <c r="A14" s="895" t="s">
        <v>15</v>
      </c>
      <c r="B14" s="895"/>
      <c r="C14" s="896"/>
      <c r="D14" s="896"/>
      <c r="E14" s="896"/>
      <c r="F14" s="896"/>
      <c r="G14" s="896"/>
      <c r="H14" s="896"/>
      <c r="I14" s="896"/>
    </row>
    <row r="15" spans="1:9" x14ac:dyDescent="0.25">
      <c r="A15" s="895"/>
      <c r="B15" s="895"/>
      <c r="C15" s="895"/>
      <c r="D15" s="895"/>
      <c r="E15" s="895"/>
      <c r="F15" s="895"/>
      <c r="G15" s="895"/>
      <c r="H15" s="895"/>
      <c r="I15" s="895"/>
    </row>
    <row r="16" spans="1:9" x14ac:dyDescent="0.25">
      <c r="A16" s="895"/>
      <c r="B16" s="895"/>
      <c r="C16" s="895"/>
      <c r="D16" s="895"/>
      <c r="E16" s="895"/>
      <c r="F16" s="895"/>
      <c r="G16" s="895"/>
      <c r="H16" s="895"/>
      <c r="I16" s="895"/>
    </row>
    <row r="17" spans="1:9" x14ac:dyDescent="0.25">
      <c r="A17" s="895"/>
      <c r="B17" s="895"/>
      <c r="C17" s="895"/>
      <c r="D17" s="895"/>
      <c r="E17" s="895"/>
      <c r="F17" s="895"/>
      <c r="G17" s="895"/>
      <c r="H17" s="895"/>
      <c r="I17" s="895"/>
    </row>
  </sheetData>
  <sheetProtection password="BF59" sheet="1" objects="1" scenarios="1" selectLockedCells="1"/>
  <mergeCells count="26">
    <mergeCell ref="A1:I1"/>
    <mergeCell ref="A2:I2"/>
    <mergeCell ref="A3:B3"/>
    <mergeCell ref="C3:I3"/>
    <mergeCell ref="A4:B4"/>
    <mergeCell ref="C4:I4"/>
    <mergeCell ref="A5:B5"/>
    <mergeCell ref="C5:I5"/>
    <mergeCell ref="A6:I6"/>
    <mergeCell ref="A7:B7"/>
    <mergeCell ref="C7:I7"/>
    <mergeCell ref="A8:B8"/>
    <mergeCell ref="C8:I8"/>
    <mergeCell ref="A9:B9"/>
    <mergeCell ref="C9:I9"/>
    <mergeCell ref="A10:B10"/>
    <mergeCell ref="C10:I10"/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1"/>
  <sheetViews>
    <sheetView workbookViewId="0"/>
  </sheetViews>
  <sheetFormatPr defaultRowHeight="15" x14ac:dyDescent="0.25"/>
  <cols>
    <col min="1" max="1" width="10" customWidth="1"/>
    <col min="2" max="2" width="30" customWidth="1"/>
    <col min="3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14/03/2023</v>
      </c>
    </row>
    <row r="4" spans="1:12" x14ac:dyDescent="0.25">
      <c r="A4" s="1" t="s">
        <v>18</v>
      </c>
      <c r="B4" s="956">
        <f>DADOS!C7</f>
        <v>0</v>
      </c>
      <c r="C4" s="900"/>
      <c r="D4" s="900"/>
      <c r="E4" s="900"/>
      <c r="F4" s="900"/>
      <c r="G4" s="1" t="s">
        <v>19</v>
      </c>
      <c r="H4" s="957" t="str">
        <f>DADOS!C9</f>
        <v/>
      </c>
      <c r="I4" s="900"/>
    </row>
    <row r="5" spans="1:12" x14ac:dyDescent="0.25">
      <c r="A5" s="1" t="s">
        <v>20</v>
      </c>
      <c r="B5" s="958" t="str">
        <f>DADOS!C8</f>
        <v/>
      </c>
      <c r="C5" s="956" t="s">
        <v>9</v>
      </c>
      <c r="D5" s="1" t="s">
        <v>21</v>
      </c>
      <c r="E5" s="956">
        <f>DADOS!C13</f>
        <v>0</v>
      </c>
      <c r="F5" s="956" t="s">
        <v>9</v>
      </c>
      <c r="G5" s="956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959" t="s">
        <v>35</v>
      </c>
      <c r="C8" s="960"/>
      <c r="D8" s="961"/>
      <c r="E8" s="962"/>
      <c r="F8" s="963"/>
      <c r="G8" s="964"/>
      <c r="H8" s="965"/>
      <c r="I8" s="5"/>
      <c r="J8" s="6"/>
      <c r="K8" s="7">
        <f>SUM(K9:K13)</f>
        <v>0</v>
      </c>
      <c r="L8" s="8" t="s">
        <v>36</v>
      </c>
    </row>
    <row r="9" spans="1:12" x14ac:dyDescent="0.25">
      <c r="A9" s="9" t="s">
        <v>37</v>
      </c>
      <c r="B9" s="10" t="s">
        <v>38</v>
      </c>
      <c r="C9" s="11" t="s">
        <v>39</v>
      </c>
      <c r="D9" s="12">
        <v>128</v>
      </c>
      <c r="E9" s="13">
        <v>109.97</v>
      </c>
      <c r="F9" s="14">
        <v>23.52</v>
      </c>
      <c r="G9" s="15">
        <v>135.83000000000001</v>
      </c>
      <c r="H9" s="16"/>
      <c r="I9" s="17">
        <f>ROUND('BDI principal'!D14,2)</f>
        <v>23.52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56.25" x14ac:dyDescent="0.25">
      <c r="A10" s="21" t="s">
        <v>40</v>
      </c>
      <c r="B10" s="22" t="s">
        <v>41</v>
      </c>
      <c r="C10" s="23" t="s">
        <v>42</v>
      </c>
      <c r="D10" s="24">
        <v>4</v>
      </c>
      <c r="E10" s="25">
        <v>895.2</v>
      </c>
      <c r="F10" s="26">
        <v>23.52</v>
      </c>
      <c r="G10" s="27">
        <v>1105.75</v>
      </c>
      <c r="H10" s="28"/>
      <c r="I10" s="29">
        <f>ROUND('BDI principal'!D14,2)</f>
        <v>23.52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ht="56.25" x14ac:dyDescent="0.25">
      <c r="A11" s="33" t="s">
        <v>43</v>
      </c>
      <c r="B11" s="34" t="s">
        <v>44</v>
      </c>
      <c r="C11" s="35" t="s">
        <v>45</v>
      </c>
      <c r="D11" s="36">
        <v>75</v>
      </c>
      <c r="E11" s="37">
        <v>2.89</v>
      </c>
      <c r="F11" s="38">
        <v>23.52</v>
      </c>
      <c r="G11" s="39">
        <v>3.57</v>
      </c>
      <c r="H11" s="40"/>
      <c r="I11" s="41">
        <f>ROUND('BDI principal'!D14,2)</f>
        <v>23.52</v>
      </c>
      <c r="J11" s="42">
        <f>ROUND((ROUND(H11,2)*I11/100)+ROUND(H11,2),2)</f>
        <v>0</v>
      </c>
      <c r="K11" s="43">
        <f>ROUND(D11*J11,2)</f>
        <v>0</v>
      </c>
      <c r="L11" s="44" t="s">
        <v>23</v>
      </c>
    </row>
    <row r="12" spans="1:12" ht="33.75" x14ac:dyDescent="0.25">
      <c r="A12" s="45" t="s">
        <v>46</v>
      </c>
      <c r="B12" s="46" t="s">
        <v>47</v>
      </c>
      <c r="C12" s="47" t="s">
        <v>48</v>
      </c>
      <c r="D12" s="48">
        <v>4</v>
      </c>
      <c r="E12" s="49">
        <v>352.95</v>
      </c>
      <c r="F12" s="50">
        <v>23.52</v>
      </c>
      <c r="G12" s="51">
        <v>435.96</v>
      </c>
      <c r="H12" s="52"/>
      <c r="I12" s="53">
        <f>ROUND('BDI principal'!D14,2)</f>
        <v>23.52</v>
      </c>
      <c r="J12" s="54">
        <f>ROUND((ROUND(H12,2)*I12/100)+ROUND(H12,2),2)</f>
        <v>0</v>
      </c>
      <c r="K12" s="55">
        <f>ROUND(D12*J12,2)</f>
        <v>0</v>
      </c>
      <c r="L12" s="56" t="s">
        <v>23</v>
      </c>
    </row>
    <row r="13" spans="1:12" ht="22.5" x14ac:dyDescent="0.25">
      <c r="A13" s="57" t="s">
        <v>49</v>
      </c>
      <c r="B13" s="58" t="s">
        <v>50</v>
      </c>
      <c r="C13" s="59" t="s">
        <v>42</v>
      </c>
      <c r="D13" s="60">
        <v>4</v>
      </c>
      <c r="E13" s="61">
        <v>6081.37</v>
      </c>
      <c r="F13" s="62">
        <v>23.52</v>
      </c>
      <c r="G13" s="63">
        <v>7511.71</v>
      </c>
      <c r="H13" s="64"/>
      <c r="I13" s="65">
        <f>ROUND('BDI principal'!D14,2)</f>
        <v>23.52</v>
      </c>
      <c r="J13" s="66">
        <f>ROUND((ROUND(H13,2)*I13/100)+ROUND(H13,2),2)</f>
        <v>0</v>
      </c>
      <c r="K13" s="67">
        <f>ROUND(D13*J13,2)</f>
        <v>0</v>
      </c>
      <c r="L13" s="68" t="s">
        <v>23</v>
      </c>
    </row>
    <row r="14" spans="1:12" x14ac:dyDescent="0.25">
      <c r="A14" s="69" t="s">
        <v>51</v>
      </c>
      <c r="B14" s="921" t="s">
        <v>52</v>
      </c>
      <c r="C14" s="922"/>
      <c r="D14" s="923"/>
      <c r="E14" s="924"/>
      <c r="F14" s="925"/>
      <c r="G14" s="926"/>
      <c r="H14" s="927"/>
      <c r="I14" s="70"/>
      <c r="J14" s="71"/>
      <c r="K14" s="894">
        <f>K15+K22+K28</f>
        <v>0</v>
      </c>
      <c r="L14" s="72" t="s">
        <v>36</v>
      </c>
    </row>
    <row r="15" spans="1:12" x14ac:dyDescent="0.25">
      <c r="A15" s="73" t="s">
        <v>53</v>
      </c>
      <c r="B15" s="928" t="s">
        <v>54</v>
      </c>
      <c r="C15" s="929"/>
      <c r="D15" s="930"/>
      <c r="E15" s="931"/>
      <c r="F15" s="932"/>
      <c r="G15" s="933"/>
      <c r="H15" s="934"/>
      <c r="I15" s="74"/>
      <c r="J15" s="75"/>
      <c r="K15" s="76">
        <f>SUM(K16:K21)</f>
        <v>0</v>
      </c>
      <c r="L15" s="77" t="s">
        <v>36</v>
      </c>
    </row>
    <row r="16" spans="1:12" ht="45" x14ac:dyDescent="0.25">
      <c r="A16" s="78" t="s">
        <v>55</v>
      </c>
      <c r="B16" s="79" t="s">
        <v>56</v>
      </c>
      <c r="C16" s="80" t="s">
        <v>57</v>
      </c>
      <c r="D16" s="81">
        <v>22.68</v>
      </c>
      <c r="E16" s="82">
        <v>155.38999999999999</v>
      </c>
      <c r="F16" s="83">
        <v>23.52</v>
      </c>
      <c r="G16" s="84">
        <v>191.94</v>
      </c>
      <c r="H16" s="85"/>
      <c r="I16" s="86">
        <f>ROUND('BDI principal'!D14,2)</f>
        <v>23.52</v>
      </c>
      <c r="J16" s="87">
        <f t="shared" ref="J16:J21" si="0">ROUND((ROUND(H16,2)*I16/100)+ROUND(H16,2),2)</f>
        <v>0</v>
      </c>
      <c r="K16" s="88">
        <f t="shared" ref="K16:K21" si="1">ROUND(D16*J16,2)</f>
        <v>0</v>
      </c>
      <c r="L16" s="89" t="s">
        <v>23</v>
      </c>
    </row>
    <row r="17" spans="1:12" ht="45" x14ac:dyDescent="0.25">
      <c r="A17" s="90" t="s">
        <v>58</v>
      </c>
      <c r="B17" s="91" t="s">
        <v>59</v>
      </c>
      <c r="C17" s="92" t="s">
        <v>48</v>
      </c>
      <c r="D17" s="93">
        <v>117.18</v>
      </c>
      <c r="E17" s="94">
        <v>116.37</v>
      </c>
      <c r="F17" s="95">
        <v>23.52</v>
      </c>
      <c r="G17" s="96">
        <v>143.74</v>
      </c>
      <c r="H17" s="97"/>
      <c r="I17" s="98">
        <f>ROUND('BDI principal'!D14,2)</f>
        <v>23.52</v>
      </c>
      <c r="J17" s="99">
        <f t="shared" si="0"/>
        <v>0</v>
      </c>
      <c r="K17" s="100">
        <f t="shared" si="1"/>
        <v>0</v>
      </c>
      <c r="L17" s="101" t="s">
        <v>23</v>
      </c>
    </row>
    <row r="18" spans="1:12" ht="56.25" x14ac:dyDescent="0.25">
      <c r="A18" s="102" t="s">
        <v>60</v>
      </c>
      <c r="B18" s="103" t="s">
        <v>61</v>
      </c>
      <c r="C18" s="104" t="s">
        <v>57</v>
      </c>
      <c r="D18" s="105">
        <v>68.62</v>
      </c>
      <c r="E18" s="106">
        <v>666.42</v>
      </c>
      <c r="F18" s="107">
        <v>23.52</v>
      </c>
      <c r="G18" s="108">
        <v>823.16</v>
      </c>
      <c r="H18" s="109"/>
      <c r="I18" s="110">
        <f>ROUND('BDI principal'!D14,2)</f>
        <v>23.52</v>
      </c>
      <c r="J18" s="111">
        <f t="shared" si="0"/>
        <v>0</v>
      </c>
      <c r="K18" s="112">
        <f t="shared" si="1"/>
        <v>0</v>
      </c>
      <c r="L18" s="113" t="s">
        <v>23</v>
      </c>
    </row>
    <row r="19" spans="1:12" ht="33.75" x14ac:dyDescent="0.25">
      <c r="A19" s="114" t="s">
        <v>62</v>
      </c>
      <c r="B19" s="115" t="s">
        <v>63</v>
      </c>
      <c r="C19" s="116" t="s">
        <v>64</v>
      </c>
      <c r="D19" s="117">
        <v>535.29999999999995</v>
      </c>
      <c r="E19" s="118">
        <v>17.21</v>
      </c>
      <c r="F19" s="119">
        <v>23.52</v>
      </c>
      <c r="G19" s="120">
        <v>21.26</v>
      </c>
      <c r="H19" s="121"/>
      <c r="I19" s="122">
        <f>ROUND('BDI principal'!D14,2)</f>
        <v>23.52</v>
      </c>
      <c r="J19" s="123">
        <f t="shared" si="0"/>
        <v>0</v>
      </c>
      <c r="K19" s="124">
        <f t="shared" si="1"/>
        <v>0</v>
      </c>
      <c r="L19" s="125" t="s">
        <v>23</v>
      </c>
    </row>
    <row r="20" spans="1:12" ht="33.75" x14ac:dyDescent="0.25">
      <c r="A20" s="126" t="s">
        <v>65</v>
      </c>
      <c r="B20" s="127" t="s">
        <v>66</v>
      </c>
      <c r="C20" s="128" t="s">
        <v>64</v>
      </c>
      <c r="D20" s="129">
        <v>220.22</v>
      </c>
      <c r="E20" s="130">
        <v>20.32</v>
      </c>
      <c r="F20" s="131">
        <v>23.52</v>
      </c>
      <c r="G20" s="132">
        <v>25.1</v>
      </c>
      <c r="H20" s="133"/>
      <c r="I20" s="134">
        <f>ROUND('BDI principal'!D14,2)</f>
        <v>23.52</v>
      </c>
      <c r="J20" s="135">
        <f t="shared" si="0"/>
        <v>0</v>
      </c>
      <c r="K20" s="136">
        <f t="shared" si="1"/>
        <v>0</v>
      </c>
      <c r="L20" s="137" t="s">
        <v>23</v>
      </c>
    </row>
    <row r="21" spans="1:12" ht="22.5" x14ac:dyDescent="0.25">
      <c r="A21" s="138" t="s">
        <v>67</v>
      </c>
      <c r="B21" s="139" t="s">
        <v>68</v>
      </c>
      <c r="C21" s="140" t="s">
        <v>69</v>
      </c>
      <c r="D21" s="141">
        <v>390</v>
      </c>
      <c r="E21" s="142">
        <v>11.41</v>
      </c>
      <c r="F21" s="143">
        <v>23.52</v>
      </c>
      <c r="G21" s="144">
        <v>14.09</v>
      </c>
      <c r="H21" s="145"/>
      <c r="I21" s="146">
        <f>ROUND('BDI principal'!D14,2)</f>
        <v>23.52</v>
      </c>
      <c r="J21" s="147">
        <f t="shared" si="0"/>
        <v>0</v>
      </c>
      <c r="K21" s="148">
        <f t="shared" si="1"/>
        <v>0</v>
      </c>
      <c r="L21" s="149" t="s">
        <v>23</v>
      </c>
    </row>
    <row r="22" spans="1:12" x14ac:dyDescent="0.25">
      <c r="A22" s="150" t="s">
        <v>70</v>
      </c>
      <c r="B22" s="935" t="s">
        <v>71</v>
      </c>
      <c r="C22" s="936"/>
      <c r="D22" s="937"/>
      <c r="E22" s="938"/>
      <c r="F22" s="939"/>
      <c r="G22" s="940"/>
      <c r="H22" s="941"/>
      <c r="I22" s="151"/>
      <c r="J22" s="152"/>
      <c r="K22" s="153">
        <f>SUM(K23:K27)</f>
        <v>0</v>
      </c>
      <c r="L22" s="154" t="s">
        <v>36</v>
      </c>
    </row>
    <row r="23" spans="1:12" ht="45" x14ac:dyDescent="0.25">
      <c r="A23" s="155" t="s">
        <v>72</v>
      </c>
      <c r="B23" s="156" t="s">
        <v>59</v>
      </c>
      <c r="C23" s="157" t="s">
        <v>48</v>
      </c>
      <c r="D23" s="158">
        <v>54.5</v>
      </c>
      <c r="E23" s="159">
        <v>116.37</v>
      </c>
      <c r="F23" s="160">
        <v>23.52</v>
      </c>
      <c r="G23" s="161">
        <v>143.74</v>
      </c>
      <c r="H23" s="162"/>
      <c r="I23" s="163">
        <f>ROUND('BDI principal'!D14,2)</f>
        <v>23.52</v>
      </c>
      <c r="J23" s="164">
        <f>ROUND((ROUND(H23,2)*I23/100)+ROUND(H23,2),2)</f>
        <v>0</v>
      </c>
      <c r="K23" s="165">
        <f>ROUND(D23*J23,2)</f>
        <v>0</v>
      </c>
      <c r="L23" s="166" t="s">
        <v>23</v>
      </c>
    </row>
    <row r="24" spans="1:12" ht="56.25" x14ac:dyDescent="0.25">
      <c r="A24" s="167" t="s">
        <v>73</v>
      </c>
      <c r="B24" s="168" t="s">
        <v>61</v>
      </c>
      <c r="C24" s="169" t="s">
        <v>57</v>
      </c>
      <c r="D24" s="170">
        <v>40.5</v>
      </c>
      <c r="E24" s="171">
        <v>666.42</v>
      </c>
      <c r="F24" s="172">
        <v>23.52</v>
      </c>
      <c r="G24" s="173">
        <v>823.16</v>
      </c>
      <c r="H24" s="174"/>
      <c r="I24" s="175">
        <f>ROUND('BDI principal'!D14,2)</f>
        <v>23.52</v>
      </c>
      <c r="J24" s="176">
        <f>ROUND((ROUND(H24,2)*I24/100)+ROUND(H24,2),2)</f>
        <v>0</v>
      </c>
      <c r="K24" s="177">
        <f>ROUND(D24*J24,2)</f>
        <v>0</v>
      </c>
      <c r="L24" s="178" t="s">
        <v>23</v>
      </c>
    </row>
    <row r="25" spans="1:12" ht="33.75" x14ac:dyDescent="0.25">
      <c r="A25" s="179" t="s">
        <v>74</v>
      </c>
      <c r="B25" s="180" t="s">
        <v>63</v>
      </c>
      <c r="C25" s="181" t="s">
        <v>64</v>
      </c>
      <c r="D25" s="182">
        <v>847.23</v>
      </c>
      <c r="E25" s="183">
        <v>17.21</v>
      </c>
      <c r="F25" s="184">
        <v>23.52</v>
      </c>
      <c r="G25" s="185">
        <v>21.26</v>
      </c>
      <c r="H25" s="186"/>
      <c r="I25" s="187">
        <f>ROUND('BDI principal'!D14,2)</f>
        <v>23.52</v>
      </c>
      <c r="J25" s="188">
        <f>ROUND((ROUND(H25,2)*I25/100)+ROUND(H25,2),2)</f>
        <v>0</v>
      </c>
      <c r="K25" s="189">
        <f>ROUND(D25*J25,2)</f>
        <v>0</v>
      </c>
      <c r="L25" s="190" t="s">
        <v>23</v>
      </c>
    </row>
    <row r="26" spans="1:12" ht="33.75" x14ac:dyDescent="0.25">
      <c r="A26" s="191" t="s">
        <v>75</v>
      </c>
      <c r="B26" s="192" t="s">
        <v>76</v>
      </c>
      <c r="C26" s="193" t="s">
        <v>64</v>
      </c>
      <c r="D26" s="194">
        <v>75.69</v>
      </c>
      <c r="E26" s="195">
        <v>15.25</v>
      </c>
      <c r="F26" s="196">
        <v>23.52</v>
      </c>
      <c r="G26" s="197">
        <v>18.84</v>
      </c>
      <c r="H26" s="198"/>
      <c r="I26" s="199">
        <f>ROUND('BDI principal'!D14,2)</f>
        <v>23.52</v>
      </c>
      <c r="J26" s="200">
        <f>ROUND((ROUND(H26,2)*I26/100)+ROUND(H26,2),2)</f>
        <v>0</v>
      </c>
      <c r="K26" s="201">
        <f>ROUND(D26*J26,2)</f>
        <v>0</v>
      </c>
      <c r="L26" s="202" t="s">
        <v>23</v>
      </c>
    </row>
    <row r="27" spans="1:12" ht="33.75" x14ac:dyDescent="0.25">
      <c r="A27" s="203" t="s">
        <v>77</v>
      </c>
      <c r="B27" s="204" t="s">
        <v>78</v>
      </c>
      <c r="C27" s="205" t="s">
        <v>69</v>
      </c>
      <c r="D27" s="206">
        <v>136</v>
      </c>
      <c r="E27" s="207">
        <v>42.63</v>
      </c>
      <c r="F27" s="208">
        <v>23.52</v>
      </c>
      <c r="G27" s="209">
        <v>52.66</v>
      </c>
      <c r="H27" s="210"/>
      <c r="I27" s="211">
        <f>ROUND('BDI principal'!D14,2)</f>
        <v>23.52</v>
      </c>
      <c r="J27" s="212">
        <f>ROUND((ROUND(H27,2)*I27/100)+ROUND(H27,2),2)</f>
        <v>0</v>
      </c>
      <c r="K27" s="213">
        <f>ROUND(D27*J27,2)</f>
        <v>0</v>
      </c>
      <c r="L27" s="214" t="s">
        <v>23</v>
      </c>
    </row>
    <row r="28" spans="1:12" x14ac:dyDescent="0.25">
      <c r="A28" s="215" t="s">
        <v>79</v>
      </c>
      <c r="B28" s="942" t="s">
        <v>80</v>
      </c>
      <c r="C28" s="943"/>
      <c r="D28" s="944"/>
      <c r="E28" s="945"/>
      <c r="F28" s="946"/>
      <c r="G28" s="947"/>
      <c r="H28" s="948"/>
      <c r="I28" s="216"/>
      <c r="J28" s="217"/>
      <c r="K28" s="218">
        <f>SUM(K29:K31)</f>
        <v>0</v>
      </c>
      <c r="L28" s="219" t="s">
        <v>36</v>
      </c>
    </row>
    <row r="29" spans="1:12" ht="22.5" x14ac:dyDescent="0.25">
      <c r="A29" s="220" t="s">
        <v>81</v>
      </c>
      <c r="B29" s="221" t="s">
        <v>82</v>
      </c>
      <c r="C29" s="222" t="s">
        <v>83</v>
      </c>
      <c r="D29" s="223">
        <v>10</v>
      </c>
      <c r="E29" s="224">
        <v>26.65</v>
      </c>
      <c r="F29" s="225">
        <v>23.52</v>
      </c>
      <c r="G29" s="226">
        <v>32.92</v>
      </c>
      <c r="H29" s="227"/>
      <c r="I29" s="228">
        <f>ROUND('BDI principal'!D14,2)</f>
        <v>23.52</v>
      </c>
      <c r="J29" s="229">
        <f>ROUND((ROUND(H29,2)*I29/100)+ROUND(H29,2),2)</f>
        <v>0</v>
      </c>
      <c r="K29" s="230">
        <f>ROUND(D29*J29,2)</f>
        <v>0</v>
      </c>
      <c r="L29" s="231" t="s">
        <v>23</v>
      </c>
    </row>
    <row r="30" spans="1:12" x14ac:dyDescent="0.25">
      <c r="A30" s="232" t="s">
        <v>84</v>
      </c>
      <c r="B30" s="233" t="s">
        <v>85</v>
      </c>
      <c r="C30" s="234" t="s">
        <v>86</v>
      </c>
      <c r="D30" s="235">
        <v>200</v>
      </c>
      <c r="E30" s="236">
        <v>1.63</v>
      </c>
      <c r="F30" s="237">
        <v>23.52</v>
      </c>
      <c r="G30" s="238">
        <v>2.0099999999999998</v>
      </c>
      <c r="H30" s="239"/>
      <c r="I30" s="240">
        <f>ROUND('BDI principal'!D14,2)</f>
        <v>23.52</v>
      </c>
      <c r="J30" s="241">
        <f>ROUND((ROUND(H30,2)*I30/100)+ROUND(H30,2),2)</f>
        <v>0</v>
      </c>
      <c r="K30" s="242">
        <f>ROUND(D30*J30,2)</f>
        <v>0</v>
      </c>
      <c r="L30" s="243" t="s">
        <v>23</v>
      </c>
    </row>
    <row r="31" spans="1:12" ht="22.5" x14ac:dyDescent="0.25">
      <c r="A31" s="244" t="s">
        <v>87</v>
      </c>
      <c r="B31" s="245" t="s">
        <v>88</v>
      </c>
      <c r="C31" s="246" t="s">
        <v>83</v>
      </c>
      <c r="D31" s="247">
        <v>10</v>
      </c>
      <c r="E31" s="248">
        <v>36.840000000000003</v>
      </c>
      <c r="F31" s="249">
        <v>23.52</v>
      </c>
      <c r="G31" s="250">
        <v>45.5</v>
      </c>
      <c r="H31" s="251"/>
      <c r="I31" s="252">
        <f>ROUND('BDI principal'!D14,2)</f>
        <v>23.52</v>
      </c>
      <c r="J31" s="253">
        <f>ROUND((ROUND(H31,2)*I31/100)+ROUND(H31,2),2)</f>
        <v>0</v>
      </c>
      <c r="K31" s="254">
        <f>ROUND(D31*J31,2)</f>
        <v>0</v>
      </c>
      <c r="L31" s="255" t="s">
        <v>23</v>
      </c>
    </row>
    <row r="32" spans="1:12" x14ac:dyDescent="0.25">
      <c r="A32" s="256" t="s">
        <v>89</v>
      </c>
      <c r="B32" s="949" t="s">
        <v>90</v>
      </c>
      <c r="C32" s="950"/>
      <c r="D32" s="951"/>
      <c r="E32" s="952"/>
      <c r="F32" s="953"/>
      <c r="G32" s="954"/>
      <c r="H32" s="955"/>
      <c r="I32" s="257"/>
      <c r="J32" s="258"/>
      <c r="K32" s="259">
        <f>SUM(K33:K41)</f>
        <v>0</v>
      </c>
      <c r="L32" s="260" t="s">
        <v>36</v>
      </c>
    </row>
    <row r="33" spans="1:12" ht="22.5" x14ac:dyDescent="0.25">
      <c r="A33" s="261" t="s">
        <v>91</v>
      </c>
      <c r="B33" s="262" t="s">
        <v>92</v>
      </c>
      <c r="C33" s="263" t="s">
        <v>93</v>
      </c>
      <c r="D33" s="264">
        <v>230</v>
      </c>
      <c r="E33" s="265">
        <v>1051.17</v>
      </c>
      <c r="F33" s="266">
        <v>15.28</v>
      </c>
      <c r="G33" s="267">
        <v>1211.79</v>
      </c>
      <c r="H33" s="268"/>
      <c r="I33" s="269">
        <f>'BDI equipamentos'!D14</f>
        <v>15.28</v>
      </c>
      <c r="J33" s="270">
        <f t="shared" ref="J33:J41" si="2">ROUND((ROUND(H33,2)*I33/100)+ROUND(H33,2),2)</f>
        <v>0</v>
      </c>
      <c r="K33" s="271">
        <f t="shared" ref="K33:K41" si="3">ROUND(D33*J33,2)</f>
        <v>0</v>
      </c>
      <c r="L33" s="272" t="s">
        <v>23</v>
      </c>
    </row>
    <row r="34" spans="1:12" x14ac:dyDescent="0.25">
      <c r="A34" s="273" t="s">
        <v>94</v>
      </c>
      <c r="B34" s="274" t="s">
        <v>95</v>
      </c>
      <c r="C34" s="275" t="s">
        <v>96</v>
      </c>
      <c r="D34" s="276">
        <v>5</v>
      </c>
      <c r="E34" s="277">
        <v>6080.79</v>
      </c>
      <c r="F34" s="278">
        <v>15.28</v>
      </c>
      <c r="G34" s="279">
        <v>7009.93</v>
      </c>
      <c r="H34" s="280"/>
      <c r="I34" s="281">
        <f>'BDI equipamentos'!D14</f>
        <v>15.28</v>
      </c>
      <c r="J34" s="282">
        <f t="shared" si="2"/>
        <v>0</v>
      </c>
      <c r="K34" s="283">
        <f t="shared" si="3"/>
        <v>0</v>
      </c>
      <c r="L34" s="284" t="s">
        <v>23</v>
      </c>
    </row>
    <row r="35" spans="1:12" x14ac:dyDescent="0.25">
      <c r="A35" s="285" t="s">
        <v>97</v>
      </c>
      <c r="B35" s="286" t="s">
        <v>98</v>
      </c>
      <c r="C35" s="287" t="s">
        <v>96</v>
      </c>
      <c r="D35" s="288">
        <v>5</v>
      </c>
      <c r="E35" s="289">
        <v>4277.0600000000004</v>
      </c>
      <c r="F35" s="290">
        <v>15.28</v>
      </c>
      <c r="G35" s="291">
        <v>4930.59</v>
      </c>
      <c r="H35" s="292"/>
      <c r="I35" s="293">
        <f>'BDI equipamentos'!D14</f>
        <v>15.28</v>
      </c>
      <c r="J35" s="294">
        <f t="shared" si="2"/>
        <v>0</v>
      </c>
      <c r="K35" s="295">
        <f t="shared" si="3"/>
        <v>0</v>
      </c>
      <c r="L35" s="296" t="s">
        <v>23</v>
      </c>
    </row>
    <row r="36" spans="1:12" ht="22.5" x14ac:dyDescent="0.25">
      <c r="A36" s="297" t="s">
        <v>99</v>
      </c>
      <c r="B36" s="298" t="s">
        <v>100</v>
      </c>
      <c r="C36" s="299" t="s">
        <v>96</v>
      </c>
      <c r="D36" s="300">
        <v>5</v>
      </c>
      <c r="E36" s="301">
        <v>4426.1499999999996</v>
      </c>
      <c r="F36" s="302">
        <v>15.28</v>
      </c>
      <c r="G36" s="303">
        <v>5102.47</v>
      </c>
      <c r="H36" s="304"/>
      <c r="I36" s="305">
        <f>'BDI equipamentos'!D14</f>
        <v>15.28</v>
      </c>
      <c r="J36" s="306">
        <f t="shared" si="2"/>
        <v>0</v>
      </c>
      <c r="K36" s="307">
        <f t="shared" si="3"/>
        <v>0</v>
      </c>
      <c r="L36" s="308" t="s">
        <v>23</v>
      </c>
    </row>
    <row r="37" spans="1:12" ht="33.75" x14ac:dyDescent="0.25">
      <c r="A37" s="309" t="s">
        <v>101</v>
      </c>
      <c r="B37" s="310" t="s">
        <v>102</v>
      </c>
      <c r="C37" s="311" t="s">
        <v>96</v>
      </c>
      <c r="D37" s="312">
        <v>3</v>
      </c>
      <c r="E37" s="313">
        <v>925.58</v>
      </c>
      <c r="F37" s="314">
        <v>15.28</v>
      </c>
      <c r="G37" s="315">
        <v>1067.01</v>
      </c>
      <c r="H37" s="316"/>
      <c r="I37" s="317">
        <f>'BDI equipamentos'!D14</f>
        <v>15.28</v>
      </c>
      <c r="J37" s="318">
        <f t="shared" si="2"/>
        <v>0</v>
      </c>
      <c r="K37" s="319">
        <f t="shared" si="3"/>
        <v>0</v>
      </c>
      <c r="L37" s="320" t="s">
        <v>23</v>
      </c>
    </row>
    <row r="38" spans="1:12" ht="22.5" x14ac:dyDescent="0.25">
      <c r="A38" s="321" t="s">
        <v>103</v>
      </c>
      <c r="B38" s="322" t="s">
        <v>104</v>
      </c>
      <c r="C38" s="323" t="s">
        <v>96</v>
      </c>
      <c r="D38" s="324">
        <v>3</v>
      </c>
      <c r="E38" s="325">
        <v>9911.68</v>
      </c>
      <c r="F38" s="326">
        <v>15.28</v>
      </c>
      <c r="G38" s="327">
        <v>11426.18</v>
      </c>
      <c r="H38" s="328"/>
      <c r="I38" s="329">
        <f>'BDI equipamentos'!D14</f>
        <v>15.28</v>
      </c>
      <c r="J38" s="330">
        <f t="shared" si="2"/>
        <v>0</v>
      </c>
      <c r="K38" s="331">
        <f t="shared" si="3"/>
        <v>0</v>
      </c>
      <c r="L38" s="332" t="s">
        <v>23</v>
      </c>
    </row>
    <row r="39" spans="1:12" ht="22.5" x14ac:dyDescent="0.25">
      <c r="A39" s="333" t="s">
        <v>105</v>
      </c>
      <c r="B39" s="334" t="s">
        <v>106</v>
      </c>
      <c r="C39" s="335" t="s">
        <v>96</v>
      </c>
      <c r="D39" s="336">
        <v>3</v>
      </c>
      <c r="E39" s="337">
        <v>5815.13</v>
      </c>
      <c r="F39" s="338">
        <v>15.28</v>
      </c>
      <c r="G39" s="339">
        <v>6703.68</v>
      </c>
      <c r="H39" s="340"/>
      <c r="I39" s="341">
        <f>'BDI equipamentos'!D14</f>
        <v>15.28</v>
      </c>
      <c r="J39" s="342">
        <f t="shared" si="2"/>
        <v>0</v>
      </c>
      <c r="K39" s="343">
        <f t="shared" si="3"/>
        <v>0</v>
      </c>
      <c r="L39" s="344" t="s">
        <v>23</v>
      </c>
    </row>
    <row r="40" spans="1:12" ht="22.5" x14ac:dyDescent="0.25">
      <c r="A40" s="345" t="s">
        <v>107</v>
      </c>
      <c r="B40" s="346" t="s">
        <v>108</v>
      </c>
      <c r="C40" s="347" t="s">
        <v>96</v>
      </c>
      <c r="D40" s="348">
        <v>1</v>
      </c>
      <c r="E40" s="349">
        <v>3543.89</v>
      </c>
      <c r="F40" s="350">
        <v>15.28</v>
      </c>
      <c r="G40" s="351">
        <v>4085.4</v>
      </c>
      <c r="H40" s="352"/>
      <c r="I40" s="353">
        <f>'BDI equipamentos'!D14</f>
        <v>15.28</v>
      </c>
      <c r="J40" s="354">
        <f t="shared" si="2"/>
        <v>0</v>
      </c>
      <c r="K40" s="355">
        <f t="shared" si="3"/>
        <v>0</v>
      </c>
      <c r="L40" s="356" t="s">
        <v>23</v>
      </c>
    </row>
    <row r="41" spans="1:12" ht="22.5" x14ac:dyDescent="0.25">
      <c r="A41" s="357" t="s">
        <v>109</v>
      </c>
      <c r="B41" s="358" t="s">
        <v>110</v>
      </c>
      <c r="C41" s="359" t="s">
        <v>96</v>
      </c>
      <c r="D41" s="360">
        <v>1</v>
      </c>
      <c r="E41" s="361">
        <v>1230.8499999999999</v>
      </c>
      <c r="F41" s="362">
        <v>15.28</v>
      </c>
      <c r="G41" s="363">
        <v>1418.92</v>
      </c>
      <c r="H41" s="364"/>
      <c r="I41" s="365">
        <f>'BDI equipamentos'!D14</f>
        <v>15.28</v>
      </c>
      <c r="J41" s="366">
        <f t="shared" si="2"/>
        <v>0</v>
      </c>
      <c r="K41" s="367">
        <f t="shared" si="3"/>
        <v>0</v>
      </c>
      <c r="L41" s="368" t="s">
        <v>23</v>
      </c>
    </row>
    <row r="42" spans="1:12" x14ac:dyDescent="0.25">
      <c r="A42" s="369" t="s">
        <v>111</v>
      </c>
      <c r="B42" s="904" t="s">
        <v>112</v>
      </c>
      <c r="C42" s="905"/>
      <c r="D42" s="906"/>
      <c r="E42" s="907"/>
      <c r="F42" s="908"/>
      <c r="G42" s="909"/>
      <c r="H42" s="910"/>
      <c r="I42" s="370"/>
      <c r="J42" s="371"/>
      <c r="K42" s="372">
        <f>SUM(K43:K56)</f>
        <v>0</v>
      </c>
      <c r="L42" s="373" t="s">
        <v>36</v>
      </c>
    </row>
    <row r="43" spans="1:12" ht="22.5" x14ac:dyDescent="0.25">
      <c r="A43" s="374" t="s">
        <v>113</v>
      </c>
      <c r="B43" s="375" t="s">
        <v>114</v>
      </c>
      <c r="C43" s="376" t="s">
        <v>83</v>
      </c>
      <c r="D43" s="377">
        <v>65</v>
      </c>
      <c r="E43" s="378">
        <v>239.7</v>
      </c>
      <c r="F43" s="379">
        <v>23.52</v>
      </c>
      <c r="G43" s="380">
        <v>296.08</v>
      </c>
      <c r="H43" s="381"/>
      <c r="I43" s="382">
        <f>ROUND('BDI principal'!D14,2)</f>
        <v>23.52</v>
      </c>
      <c r="J43" s="383">
        <f t="shared" ref="J43:J56" si="4">ROUND((ROUND(H43,2)*I43/100)+ROUND(H43,2),2)</f>
        <v>0</v>
      </c>
      <c r="K43" s="384">
        <f t="shared" ref="K43:K56" si="5">ROUND(D43*J43,2)</f>
        <v>0</v>
      </c>
      <c r="L43" s="385" t="s">
        <v>23</v>
      </c>
    </row>
    <row r="44" spans="1:12" ht="33.75" x14ac:dyDescent="0.25">
      <c r="A44" s="386" t="s">
        <v>115</v>
      </c>
      <c r="B44" s="387" t="s">
        <v>116</v>
      </c>
      <c r="C44" s="388" t="s">
        <v>96</v>
      </c>
      <c r="D44" s="389">
        <v>34</v>
      </c>
      <c r="E44" s="390">
        <v>253.03</v>
      </c>
      <c r="F44" s="391">
        <v>23.52</v>
      </c>
      <c r="G44" s="392">
        <v>312.54000000000002</v>
      </c>
      <c r="H44" s="393"/>
      <c r="I44" s="394">
        <f>ROUND('BDI principal'!D14,2)</f>
        <v>23.52</v>
      </c>
      <c r="J44" s="395">
        <f t="shared" si="4"/>
        <v>0</v>
      </c>
      <c r="K44" s="396">
        <f t="shared" si="5"/>
        <v>0</v>
      </c>
      <c r="L44" s="397" t="s">
        <v>23</v>
      </c>
    </row>
    <row r="45" spans="1:12" ht="78.75" x14ac:dyDescent="0.25">
      <c r="A45" s="398" t="s">
        <v>117</v>
      </c>
      <c r="B45" s="399" t="s">
        <v>118</v>
      </c>
      <c r="C45" s="400" t="s">
        <v>57</v>
      </c>
      <c r="D45" s="401">
        <v>60</v>
      </c>
      <c r="E45" s="402">
        <v>20.92</v>
      </c>
      <c r="F45" s="403">
        <v>23.52</v>
      </c>
      <c r="G45" s="404">
        <v>25.84</v>
      </c>
      <c r="H45" s="405"/>
      <c r="I45" s="406">
        <f>ROUND('BDI principal'!D14,2)</f>
        <v>23.52</v>
      </c>
      <c r="J45" s="407">
        <f t="shared" si="4"/>
        <v>0</v>
      </c>
      <c r="K45" s="408">
        <f t="shared" si="5"/>
        <v>0</v>
      </c>
      <c r="L45" s="409" t="s">
        <v>23</v>
      </c>
    </row>
    <row r="46" spans="1:12" ht="45" x14ac:dyDescent="0.25">
      <c r="A46" s="410" t="s">
        <v>119</v>
      </c>
      <c r="B46" s="411" t="s">
        <v>120</v>
      </c>
      <c r="C46" s="412" t="s">
        <v>121</v>
      </c>
      <c r="D46" s="413">
        <v>600</v>
      </c>
      <c r="E46" s="414">
        <v>2.85</v>
      </c>
      <c r="F46" s="415">
        <v>23.52</v>
      </c>
      <c r="G46" s="416">
        <v>3.52</v>
      </c>
      <c r="H46" s="417"/>
      <c r="I46" s="418">
        <f>ROUND('BDI principal'!D14,2)</f>
        <v>23.52</v>
      </c>
      <c r="J46" s="419">
        <f t="shared" si="4"/>
        <v>0</v>
      </c>
      <c r="K46" s="420">
        <f t="shared" si="5"/>
        <v>0</v>
      </c>
      <c r="L46" s="421" t="s">
        <v>23</v>
      </c>
    </row>
    <row r="47" spans="1:12" ht="22.5" x14ac:dyDescent="0.25">
      <c r="A47" s="422" t="s">
        <v>122</v>
      </c>
      <c r="B47" s="423" t="s">
        <v>123</v>
      </c>
      <c r="C47" s="424" t="s">
        <v>124</v>
      </c>
      <c r="D47" s="425">
        <v>60</v>
      </c>
      <c r="E47" s="426">
        <v>36.51</v>
      </c>
      <c r="F47" s="427">
        <v>23.52</v>
      </c>
      <c r="G47" s="428">
        <v>45.1</v>
      </c>
      <c r="H47" s="429"/>
      <c r="I47" s="430">
        <f>ROUND('BDI principal'!D14,2)</f>
        <v>23.52</v>
      </c>
      <c r="J47" s="431">
        <f t="shared" si="4"/>
        <v>0</v>
      </c>
      <c r="K47" s="432">
        <f t="shared" si="5"/>
        <v>0</v>
      </c>
      <c r="L47" s="433" t="s">
        <v>23</v>
      </c>
    </row>
    <row r="48" spans="1:12" ht="22.5" x14ac:dyDescent="0.25">
      <c r="A48" s="434" t="s">
        <v>125</v>
      </c>
      <c r="B48" s="435" t="s">
        <v>126</v>
      </c>
      <c r="C48" s="436" t="s">
        <v>93</v>
      </c>
      <c r="D48" s="437">
        <v>230</v>
      </c>
      <c r="E48" s="438">
        <v>6.47</v>
      </c>
      <c r="F48" s="439">
        <v>23.52</v>
      </c>
      <c r="G48" s="440">
        <v>7.99</v>
      </c>
      <c r="H48" s="441"/>
      <c r="I48" s="442">
        <f>ROUND('BDI principal'!D14,2)</f>
        <v>23.52</v>
      </c>
      <c r="J48" s="443">
        <f t="shared" si="4"/>
        <v>0</v>
      </c>
      <c r="K48" s="444">
        <f t="shared" si="5"/>
        <v>0</v>
      </c>
      <c r="L48" s="445" t="s">
        <v>23</v>
      </c>
    </row>
    <row r="49" spans="1:12" ht="78.75" x14ac:dyDescent="0.25">
      <c r="A49" s="446" t="s">
        <v>127</v>
      </c>
      <c r="B49" s="447" t="s">
        <v>128</v>
      </c>
      <c r="C49" s="448" t="s">
        <v>64</v>
      </c>
      <c r="D49" s="449">
        <v>3204.62</v>
      </c>
      <c r="E49" s="450">
        <v>1.54</v>
      </c>
      <c r="F49" s="451">
        <v>23.52</v>
      </c>
      <c r="G49" s="452">
        <v>1.9</v>
      </c>
      <c r="H49" s="453"/>
      <c r="I49" s="454">
        <f>ROUND('BDI principal'!D14,2)</f>
        <v>23.52</v>
      </c>
      <c r="J49" s="455">
        <f t="shared" si="4"/>
        <v>0</v>
      </c>
      <c r="K49" s="456">
        <f t="shared" si="5"/>
        <v>0</v>
      </c>
      <c r="L49" s="457" t="s">
        <v>23</v>
      </c>
    </row>
    <row r="50" spans="1:12" ht="22.5" x14ac:dyDescent="0.25">
      <c r="A50" s="458" t="s">
        <v>129</v>
      </c>
      <c r="B50" s="459" t="s">
        <v>130</v>
      </c>
      <c r="C50" s="460" t="s">
        <v>83</v>
      </c>
      <c r="D50" s="461">
        <v>60</v>
      </c>
      <c r="E50" s="462">
        <v>4.0999999999999996</v>
      </c>
      <c r="F50" s="463">
        <v>23.52</v>
      </c>
      <c r="G50" s="464">
        <v>5.0599999999999996</v>
      </c>
      <c r="H50" s="465"/>
      <c r="I50" s="466">
        <f>ROUND('BDI principal'!D14,2)</f>
        <v>23.52</v>
      </c>
      <c r="J50" s="467">
        <f t="shared" si="4"/>
        <v>0</v>
      </c>
      <c r="K50" s="468">
        <f t="shared" si="5"/>
        <v>0</v>
      </c>
      <c r="L50" s="469" t="s">
        <v>23</v>
      </c>
    </row>
    <row r="51" spans="1:12" x14ac:dyDescent="0.25">
      <c r="A51" s="470" t="s">
        <v>131</v>
      </c>
      <c r="B51" s="471" t="s">
        <v>132</v>
      </c>
      <c r="C51" s="472" t="s">
        <v>83</v>
      </c>
      <c r="D51" s="473">
        <v>60</v>
      </c>
      <c r="E51" s="474">
        <v>1.64</v>
      </c>
      <c r="F51" s="475">
        <v>23.52</v>
      </c>
      <c r="G51" s="476">
        <v>2.0299999999999998</v>
      </c>
      <c r="H51" s="477"/>
      <c r="I51" s="478">
        <f>ROUND('BDI principal'!D14,2)</f>
        <v>23.52</v>
      </c>
      <c r="J51" s="479">
        <f t="shared" si="4"/>
        <v>0</v>
      </c>
      <c r="K51" s="480">
        <f t="shared" si="5"/>
        <v>0</v>
      </c>
      <c r="L51" s="481" t="s">
        <v>23</v>
      </c>
    </row>
    <row r="52" spans="1:12" x14ac:dyDescent="0.25">
      <c r="A52" s="482" t="s">
        <v>133</v>
      </c>
      <c r="B52" s="483" t="s">
        <v>134</v>
      </c>
      <c r="C52" s="484" t="s">
        <v>135</v>
      </c>
      <c r="D52" s="485">
        <v>300</v>
      </c>
      <c r="E52" s="486">
        <v>9.84</v>
      </c>
      <c r="F52" s="487">
        <v>23.52</v>
      </c>
      <c r="G52" s="488">
        <v>12.15</v>
      </c>
      <c r="H52" s="489"/>
      <c r="I52" s="490">
        <f>ROUND('BDI principal'!D14,2)</f>
        <v>23.52</v>
      </c>
      <c r="J52" s="491">
        <f t="shared" si="4"/>
        <v>0</v>
      </c>
      <c r="K52" s="492">
        <f t="shared" si="5"/>
        <v>0</v>
      </c>
      <c r="L52" s="493" t="s">
        <v>23</v>
      </c>
    </row>
    <row r="53" spans="1:12" ht="33.75" x14ac:dyDescent="0.25">
      <c r="A53" s="494" t="s">
        <v>136</v>
      </c>
      <c r="B53" s="495" t="s">
        <v>137</v>
      </c>
      <c r="C53" s="496" t="s">
        <v>93</v>
      </c>
      <c r="D53" s="497">
        <v>230</v>
      </c>
      <c r="E53" s="498">
        <v>2.33</v>
      </c>
      <c r="F53" s="499">
        <v>23.52</v>
      </c>
      <c r="G53" s="500">
        <v>2.88</v>
      </c>
      <c r="H53" s="501"/>
      <c r="I53" s="502">
        <f>ROUND('BDI principal'!D14,2)</f>
        <v>23.52</v>
      </c>
      <c r="J53" s="503">
        <f t="shared" si="4"/>
        <v>0</v>
      </c>
      <c r="K53" s="504">
        <f t="shared" si="5"/>
        <v>0</v>
      </c>
      <c r="L53" s="505" t="s">
        <v>23</v>
      </c>
    </row>
    <row r="54" spans="1:12" ht="22.5" x14ac:dyDescent="0.25">
      <c r="A54" s="506" t="s">
        <v>138</v>
      </c>
      <c r="B54" s="507" t="s">
        <v>139</v>
      </c>
      <c r="C54" s="508" t="s">
        <v>93</v>
      </c>
      <c r="D54" s="509">
        <v>230</v>
      </c>
      <c r="E54" s="510">
        <v>27.08</v>
      </c>
      <c r="F54" s="511">
        <v>23.52</v>
      </c>
      <c r="G54" s="512">
        <v>33.450000000000003</v>
      </c>
      <c r="H54" s="513"/>
      <c r="I54" s="514">
        <f>ROUND('BDI principal'!D14,2)</f>
        <v>23.52</v>
      </c>
      <c r="J54" s="515">
        <f t="shared" si="4"/>
        <v>0</v>
      </c>
      <c r="K54" s="516">
        <f t="shared" si="5"/>
        <v>0</v>
      </c>
      <c r="L54" s="517" t="s">
        <v>23</v>
      </c>
    </row>
    <row r="55" spans="1:12" ht="45" x14ac:dyDescent="0.25">
      <c r="A55" s="518" t="s">
        <v>140</v>
      </c>
      <c r="B55" s="519" t="s">
        <v>141</v>
      </c>
      <c r="C55" s="520" t="s">
        <v>93</v>
      </c>
      <c r="D55" s="521">
        <v>333.6</v>
      </c>
      <c r="E55" s="522">
        <v>23.91</v>
      </c>
      <c r="F55" s="523">
        <v>23.52</v>
      </c>
      <c r="G55" s="524">
        <v>29.53</v>
      </c>
      <c r="H55" s="525"/>
      <c r="I55" s="526">
        <f>ROUND('BDI principal'!D14,2)</f>
        <v>23.52</v>
      </c>
      <c r="J55" s="527">
        <f t="shared" si="4"/>
        <v>0</v>
      </c>
      <c r="K55" s="528">
        <f t="shared" si="5"/>
        <v>0</v>
      </c>
      <c r="L55" s="529" t="s">
        <v>23</v>
      </c>
    </row>
    <row r="56" spans="1:12" ht="33.75" x14ac:dyDescent="0.25">
      <c r="A56" s="530" t="s">
        <v>142</v>
      </c>
      <c r="B56" s="531" t="s">
        <v>143</v>
      </c>
      <c r="C56" s="532" t="s">
        <v>64</v>
      </c>
      <c r="D56" s="533">
        <v>4372</v>
      </c>
      <c r="E56" s="534">
        <v>1.97</v>
      </c>
      <c r="F56" s="535">
        <v>23.52</v>
      </c>
      <c r="G56" s="536">
        <v>2.4300000000000002</v>
      </c>
      <c r="H56" s="537"/>
      <c r="I56" s="538">
        <f>ROUND('BDI principal'!D14,2)</f>
        <v>23.52</v>
      </c>
      <c r="J56" s="539">
        <f t="shared" si="4"/>
        <v>0</v>
      </c>
      <c r="K56" s="540">
        <f t="shared" si="5"/>
        <v>0</v>
      </c>
      <c r="L56" s="541" t="s">
        <v>23</v>
      </c>
    </row>
    <row r="57" spans="1:12" x14ac:dyDescent="0.25">
      <c r="A57" s="542" t="s">
        <v>144</v>
      </c>
      <c r="B57" s="911" t="s">
        <v>145</v>
      </c>
      <c r="C57" s="912"/>
      <c r="D57" s="913"/>
      <c r="E57" s="914"/>
      <c r="F57" s="915"/>
      <c r="G57" s="916"/>
      <c r="H57" s="917"/>
      <c r="I57" s="543"/>
      <c r="J57" s="544"/>
      <c r="K57" s="545">
        <f>SUM(K58:K69)</f>
        <v>0</v>
      </c>
      <c r="L57" s="546" t="s">
        <v>36</v>
      </c>
    </row>
    <row r="58" spans="1:12" ht="45" x14ac:dyDescent="0.25">
      <c r="A58" s="547" t="s">
        <v>146</v>
      </c>
      <c r="B58" s="548" t="s">
        <v>147</v>
      </c>
      <c r="C58" s="549" t="s">
        <v>57</v>
      </c>
      <c r="D58" s="550">
        <v>30.4</v>
      </c>
      <c r="E58" s="551">
        <v>614.66</v>
      </c>
      <c r="F58" s="552">
        <v>23.52</v>
      </c>
      <c r="G58" s="553">
        <v>759.23</v>
      </c>
      <c r="H58" s="554"/>
      <c r="I58" s="555">
        <f>ROUND('BDI principal'!D14,2)</f>
        <v>23.52</v>
      </c>
      <c r="J58" s="556">
        <f t="shared" ref="J58:J69" si="6">ROUND((ROUND(H58,2)*I58/100)+ROUND(H58,2),2)</f>
        <v>0</v>
      </c>
      <c r="K58" s="557">
        <f t="shared" ref="K58:K69" si="7">ROUND(D58*J58,2)</f>
        <v>0</v>
      </c>
      <c r="L58" s="558" t="s">
        <v>23</v>
      </c>
    </row>
    <row r="59" spans="1:12" ht="45" x14ac:dyDescent="0.25">
      <c r="A59" s="559" t="s">
        <v>148</v>
      </c>
      <c r="B59" s="560" t="s">
        <v>149</v>
      </c>
      <c r="C59" s="561" t="s">
        <v>57</v>
      </c>
      <c r="D59" s="562">
        <v>12.73</v>
      </c>
      <c r="E59" s="563">
        <v>155.69999999999999</v>
      </c>
      <c r="F59" s="564">
        <v>23.52</v>
      </c>
      <c r="G59" s="565">
        <v>192.32</v>
      </c>
      <c r="H59" s="566"/>
      <c r="I59" s="567">
        <f>ROUND('BDI principal'!D14,2)</f>
        <v>23.52</v>
      </c>
      <c r="J59" s="568">
        <f t="shared" si="6"/>
        <v>0</v>
      </c>
      <c r="K59" s="569">
        <f t="shared" si="7"/>
        <v>0</v>
      </c>
      <c r="L59" s="570" t="s">
        <v>23</v>
      </c>
    </row>
    <row r="60" spans="1:12" ht="22.5" x14ac:dyDescent="0.25">
      <c r="A60" s="571" t="s">
        <v>150</v>
      </c>
      <c r="B60" s="572" t="s">
        <v>151</v>
      </c>
      <c r="C60" s="573" t="s">
        <v>64</v>
      </c>
      <c r="D60" s="574">
        <v>1018.05</v>
      </c>
      <c r="E60" s="575">
        <v>11.1</v>
      </c>
      <c r="F60" s="576">
        <v>23.52</v>
      </c>
      <c r="G60" s="577">
        <v>13.71</v>
      </c>
      <c r="H60" s="578"/>
      <c r="I60" s="579">
        <f>ROUND('BDI principal'!D14,2)</f>
        <v>23.52</v>
      </c>
      <c r="J60" s="580">
        <f t="shared" si="6"/>
        <v>0</v>
      </c>
      <c r="K60" s="581">
        <f t="shared" si="7"/>
        <v>0</v>
      </c>
      <c r="L60" s="582" t="s">
        <v>23</v>
      </c>
    </row>
    <row r="61" spans="1:12" ht="22.5" x14ac:dyDescent="0.25">
      <c r="A61" s="583" t="s">
        <v>152</v>
      </c>
      <c r="B61" s="584" t="s">
        <v>153</v>
      </c>
      <c r="C61" s="585" t="s">
        <v>124</v>
      </c>
      <c r="D61" s="586">
        <v>35.4</v>
      </c>
      <c r="E61" s="587">
        <v>51.12</v>
      </c>
      <c r="F61" s="588">
        <v>23.52</v>
      </c>
      <c r="G61" s="589">
        <v>63.14</v>
      </c>
      <c r="H61" s="590"/>
      <c r="I61" s="591">
        <f>ROUND('BDI principal'!D14,2)</f>
        <v>23.52</v>
      </c>
      <c r="J61" s="592">
        <f t="shared" si="6"/>
        <v>0</v>
      </c>
      <c r="K61" s="593">
        <f t="shared" si="7"/>
        <v>0</v>
      </c>
      <c r="L61" s="594" t="s">
        <v>23</v>
      </c>
    </row>
    <row r="62" spans="1:12" ht="90" x14ac:dyDescent="0.25">
      <c r="A62" s="595" t="s">
        <v>154</v>
      </c>
      <c r="B62" s="596" t="s">
        <v>155</v>
      </c>
      <c r="C62" s="597" t="s">
        <v>57</v>
      </c>
      <c r="D62" s="598">
        <v>35.4</v>
      </c>
      <c r="E62" s="599">
        <v>10.8</v>
      </c>
      <c r="F62" s="600">
        <v>23.52</v>
      </c>
      <c r="G62" s="601">
        <v>13.34</v>
      </c>
      <c r="H62" s="602"/>
      <c r="I62" s="603">
        <f>ROUND('BDI principal'!D14,2)</f>
        <v>23.52</v>
      </c>
      <c r="J62" s="604">
        <f t="shared" si="6"/>
        <v>0</v>
      </c>
      <c r="K62" s="605">
        <f t="shared" si="7"/>
        <v>0</v>
      </c>
      <c r="L62" s="606" t="s">
        <v>23</v>
      </c>
    </row>
    <row r="63" spans="1:12" ht="33.75" x14ac:dyDescent="0.25">
      <c r="A63" s="607" t="s">
        <v>156</v>
      </c>
      <c r="B63" s="608" t="s">
        <v>63</v>
      </c>
      <c r="C63" s="609" t="s">
        <v>64</v>
      </c>
      <c r="D63" s="610">
        <v>47.4</v>
      </c>
      <c r="E63" s="611">
        <v>17.21</v>
      </c>
      <c r="F63" s="612">
        <v>23.52</v>
      </c>
      <c r="G63" s="613">
        <v>21.26</v>
      </c>
      <c r="H63" s="614"/>
      <c r="I63" s="615">
        <f>ROUND('BDI principal'!D14,2)</f>
        <v>23.52</v>
      </c>
      <c r="J63" s="616">
        <f t="shared" si="6"/>
        <v>0</v>
      </c>
      <c r="K63" s="617">
        <f t="shared" si="7"/>
        <v>0</v>
      </c>
      <c r="L63" s="618" t="s">
        <v>23</v>
      </c>
    </row>
    <row r="64" spans="1:12" ht="45" x14ac:dyDescent="0.25">
      <c r="A64" s="619" t="s">
        <v>157</v>
      </c>
      <c r="B64" s="620" t="s">
        <v>158</v>
      </c>
      <c r="C64" s="621" t="s">
        <v>48</v>
      </c>
      <c r="D64" s="622">
        <v>24</v>
      </c>
      <c r="E64" s="623">
        <v>102.12</v>
      </c>
      <c r="F64" s="624">
        <v>23.52</v>
      </c>
      <c r="G64" s="625">
        <v>126.14</v>
      </c>
      <c r="H64" s="626"/>
      <c r="I64" s="627">
        <f>ROUND('BDI principal'!D14,2)</f>
        <v>23.52</v>
      </c>
      <c r="J64" s="628">
        <f t="shared" si="6"/>
        <v>0</v>
      </c>
      <c r="K64" s="629">
        <f t="shared" si="7"/>
        <v>0</v>
      </c>
      <c r="L64" s="630" t="s">
        <v>23</v>
      </c>
    </row>
    <row r="65" spans="1:12" ht="56.25" x14ac:dyDescent="0.25">
      <c r="A65" s="631" t="s">
        <v>159</v>
      </c>
      <c r="B65" s="632" t="s">
        <v>61</v>
      </c>
      <c r="C65" s="633" t="s">
        <v>57</v>
      </c>
      <c r="D65" s="634">
        <v>1.8</v>
      </c>
      <c r="E65" s="635">
        <v>666.42</v>
      </c>
      <c r="F65" s="636">
        <v>23.52</v>
      </c>
      <c r="G65" s="637">
        <v>823.16</v>
      </c>
      <c r="H65" s="638"/>
      <c r="I65" s="639">
        <f>ROUND('BDI principal'!D14,2)</f>
        <v>23.52</v>
      </c>
      <c r="J65" s="640">
        <f t="shared" si="6"/>
        <v>0</v>
      </c>
      <c r="K65" s="641">
        <f t="shared" si="7"/>
        <v>0</v>
      </c>
      <c r="L65" s="642" t="s">
        <v>23</v>
      </c>
    </row>
    <row r="66" spans="1:12" ht="33.75" x14ac:dyDescent="0.25">
      <c r="A66" s="643" t="s">
        <v>160</v>
      </c>
      <c r="B66" s="644" t="s">
        <v>66</v>
      </c>
      <c r="C66" s="645" t="s">
        <v>64</v>
      </c>
      <c r="D66" s="646">
        <v>15.89</v>
      </c>
      <c r="E66" s="647">
        <v>20.32</v>
      </c>
      <c r="F66" s="648">
        <v>23.52</v>
      </c>
      <c r="G66" s="649">
        <v>25.1</v>
      </c>
      <c r="H66" s="650"/>
      <c r="I66" s="651">
        <f>ROUND('BDI principal'!D14,2)</f>
        <v>23.52</v>
      </c>
      <c r="J66" s="652">
        <f t="shared" si="6"/>
        <v>0</v>
      </c>
      <c r="K66" s="653">
        <f t="shared" si="7"/>
        <v>0</v>
      </c>
      <c r="L66" s="654" t="s">
        <v>23</v>
      </c>
    </row>
    <row r="67" spans="1:12" ht="22.5" x14ac:dyDescent="0.25">
      <c r="A67" s="655" t="s">
        <v>161</v>
      </c>
      <c r="B67" s="656" t="s">
        <v>162</v>
      </c>
      <c r="C67" s="657" t="s">
        <v>48</v>
      </c>
      <c r="D67" s="658">
        <v>35.4</v>
      </c>
      <c r="E67" s="659">
        <v>7.51</v>
      </c>
      <c r="F67" s="660">
        <v>23.52</v>
      </c>
      <c r="G67" s="661">
        <v>9.2799999999999994</v>
      </c>
      <c r="H67" s="662"/>
      <c r="I67" s="663">
        <f>ROUND('BDI principal'!D14,2)</f>
        <v>23.52</v>
      </c>
      <c r="J67" s="664">
        <f t="shared" si="6"/>
        <v>0</v>
      </c>
      <c r="K67" s="665">
        <f t="shared" si="7"/>
        <v>0</v>
      </c>
      <c r="L67" s="666" t="s">
        <v>23</v>
      </c>
    </row>
    <row r="68" spans="1:12" ht="45" x14ac:dyDescent="0.25">
      <c r="A68" s="667" t="s">
        <v>163</v>
      </c>
      <c r="B68" s="668" t="s">
        <v>164</v>
      </c>
      <c r="C68" s="669" t="s">
        <v>165</v>
      </c>
      <c r="D68" s="670">
        <v>8.1</v>
      </c>
      <c r="E68" s="671">
        <v>647.35</v>
      </c>
      <c r="F68" s="672">
        <v>23.52</v>
      </c>
      <c r="G68" s="673">
        <v>799.61</v>
      </c>
      <c r="H68" s="674"/>
      <c r="I68" s="675">
        <f>ROUND('BDI principal'!D14,2)</f>
        <v>23.52</v>
      </c>
      <c r="J68" s="676">
        <f t="shared" si="6"/>
        <v>0</v>
      </c>
      <c r="K68" s="677">
        <f t="shared" si="7"/>
        <v>0</v>
      </c>
      <c r="L68" s="678" t="s">
        <v>23</v>
      </c>
    </row>
    <row r="69" spans="1:12" ht="45" x14ac:dyDescent="0.25">
      <c r="A69" s="679" t="s">
        <v>166</v>
      </c>
      <c r="B69" s="680" t="s">
        <v>167</v>
      </c>
      <c r="C69" s="681" t="s">
        <v>168</v>
      </c>
      <c r="D69" s="682">
        <v>1</v>
      </c>
      <c r="E69" s="683">
        <v>91.85</v>
      </c>
      <c r="F69" s="684">
        <v>23.52</v>
      </c>
      <c r="G69" s="685">
        <v>113.45</v>
      </c>
      <c r="H69" s="686"/>
      <c r="I69" s="687">
        <f>ROUND('BDI principal'!D14,2)</f>
        <v>23.52</v>
      </c>
      <c r="J69" s="688">
        <f t="shared" si="6"/>
        <v>0</v>
      </c>
      <c r="K69" s="689">
        <f t="shared" si="7"/>
        <v>0</v>
      </c>
      <c r="L69" s="690" t="s">
        <v>23</v>
      </c>
    </row>
    <row r="70" spans="1:12" x14ac:dyDescent="0.25">
      <c r="A70" s="918" t="s">
        <v>169</v>
      </c>
      <c r="B70" s="900"/>
      <c r="C70" s="900"/>
      <c r="D70" s="900"/>
      <c r="E70" s="900"/>
      <c r="F70" s="900"/>
      <c r="G70" s="900"/>
      <c r="H70" s="900"/>
      <c r="I70" s="900"/>
      <c r="J70" s="919">
        <f>K8+K15+K22+K28+K32+K42+K57</f>
        <v>0</v>
      </c>
      <c r="K70" s="900"/>
    </row>
    <row r="72" spans="1:12" x14ac:dyDescent="0.25">
      <c r="A72" s="920" t="s">
        <v>170</v>
      </c>
      <c r="B72" s="900"/>
      <c r="C72" s="900"/>
      <c r="D72" s="900"/>
      <c r="E72" s="900"/>
      <c r="F72" s="900"/>
    </row>
    <row r="73" spans="1:12" x14ac:dyDescent="0.25">
      <c r="A73" s="901" t="s">
        <v>171</v>
      </c>
      <c r="B73" s="900"/>
      <c r="C73" s="900"/>
      <c r="D73" s="900"/>
      <c r="E73" s="900"/>
      <c r="F73" s="900"/>
    </row>
    <row r="80" spans="1:12" x14ac:dyDescent="0.25">
      <c r="E80" s="902">
        <f>DADOS!C11</f>
        <v>0</v>
      </c>
      <c r="F80" s="902"/>
      <c r="G80" s="902"/>
      <c r="H80" s="902"/>
      <c r="I80" s="902"/>
    </row>
    <row r="81" spans="5:9" x14ac:dyDescent="0.25">
      <c r="E81" s="903">
        <f>DADOS!C12</f>
        <v>0</v>
      </c>
      <c r="F81" s="900"/>
      <c r="G81" s="900"/>
      <c r="H81" s="900"/>
      <c r="I81" s="900"/>
    </row>
  </sheetData>
  <sheetProtection password="BF59" sheet="1" objects="1" scenarios="1" selectLockedCells="1"/>
  <mergeCells count="18">
    <mergeCell ref="B4:F4"/>
    <mergeCell ref="H4:I4"/>
    <mergeCell ref="B5:C5"/>
    <mergeCell ref="E5:G5"/>
    <mergeCell ref="B8:H8"/>
    <mergeCell ref="J70:K70"/>
    <mergeCell ref="A72:F72"/>
    <mergeCell ref="B14:H14"/>
    <mergeCell ref="B15:H15"/>
    <mergeCell ref="B22:H22"/>
    <mergeCell ref="B28:H28"/>
    <mergeCell ref="B32:H32"/>
    <mergeCell ref="A73:F73"/>
    <mergeCell ref="E80:I80"/>
    <mergeCell ref="E81:I81"/>
    <mergeCell ref="B42:H42"/>
    <mergeCell ref="B57:H57"/>
    <mergeCell ref="A70:I70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"/>
  <sheetViews>
    <sheetView workbookViewId="0"/>
  </sheetViews>
  <sheetFormatPr defaultRowHeight="15" x14ac:dyDescent="0.25"/>
  <cols>
    <col min="1" max="1" width="10" customWidth="1"/>
    <col min="2" max="2" width="50" customWidth="1"/>
    <col min="3" max="13" width="15" customWidth="1"/>
  </cols>
  <sheetData>
    <row r="1" spans="1:13" x14ac:dyDescent="0.25">
      <c r="A1" s="691" t="s">
        <v>0</v>
      </c>
    </row>
    <row r="2" spans="1:13" x14ac:dyDescent="0.25">
      <c r="A2" s="691" t="s">
        <v>16</v>
      </c>
    </row>
    <row r="3" spans="1:13" x14ac:dyDescent="0.25">
      <c r="A3" s="691" t="s">
        <v>17</v>
      </c>
      <c r="B3" s="2" t="str">
        <f>DADOS!C3</f>
        <v>14/03/2023</v>
      </c>
    </row>
    <row r="4" spans="1:13" x14ac:dyDescent="0.25">
      <c r="A4" s="691" t="s">
        <v>18</v>
      </c>
      <c r="B4" s="970">
        <f>DADOS!C7</f>
        <v>0</v>
      </c>
      <c r="C4" s="900"/>
      <c r="D4" s="900"/>
      <c r="E4" s="900"/>
      <c r="F4" s="900"/>
      <c r="G4" s="691" t="s">
        <v>19</v>
      </c>
      <c r="H4" s="971" t="str">
        <f>DADOS!C9</f>
        <v/>
      </c>
      <c r="I4" s="900"/>
    </row>
    <row r="5" spans="1:13" x14ac:dyDescent="0.25">
      <c r="A5" s="691" t="s">
        <v>20</v>
      </c>
      <c r="B5" s="972" t="str">
        <f>DADOS!C8</f>
        <v/>
      </c>
      <c r="C5" s="970" t="s">
        <v>9</v>
      </c>
      <c r="D5" s="691" t="s">
        <v>21</v>
      </c>
      <c r="E5" s="970">
        <f>DADOS!C13</f>
        <v>0</v>
      </c>
      <c r="F5" s="970" t="s">
        <v>9</v>
      </c>
      <c r="G5" s="970" t="s">
        <v>9</v>
      </c>
      <c r="H5" s="691" t="s">
        <v>22</v>
      </c>
      <c r="I5" s="691">
        <f>DADOS!C14</f>
        <v>0</v>
      </c>
    </row>
    <row r="7" spans="1:13" x14ac:dyDescent="0.25">
      <c r="A7" s="692" t="s">
        <v>23</v>
      </c>
      <c r="B7" s="693" t="s">
        <v>36</v>
      </c>
      <c r="C7" s="694" t="s">
        <v>33</v>
      </c>
      <c r="D7" s="695" t="s">
        <v>172</v>
      </c>
      <c r="E7" s="696" t="s">
        <v>173</v>
      </c>
      <c r="F7" s="697" t="s">
        <v>174</v>
      </c>
      <c r="G7" s="698" t="s">
        <v>175</v>
      </c>
      <c r="H7" s="699" t="s">
        <v>176</v>
      </c>
      <c r="I7" s="700" t="s">
        <v>177</v>
      </c>
      <c r="J7" s="701" t="s">
        <v>178</v>
      </c>
      <c r="K7" s="702" t="s">
        <v>179</v>
      </c>
      <c r="L7" s="703" t="s">
        <v>180</v>
      </c>
      <c r="M7" s="704" t="s">
        <v>181</v>
      </c>
    </row>
    <row r="8" spans="1:13" x14ac:dyDescent="0.25">
      <c r="A8" s="705" t="s">
        <v>34</v>
      </c>
      <c r="B8" s="706" t="s">
        <v>35</v>
      </c>
      <c r="C8" s="894">
        <f>Orçamento!K8</f>
        <v>0</v>
      </c>
      <c r="D8" s="707">
        <v>26.5</v>
      </c>
      <c r="E8" s="708">
        <f t="shared" ref="E8:E14" si="0">C8*D8/100</f>
        <v>0</v>
      </c>
      <c r="F8" s="709">
        <v>28.8</v>
      </c>
      <c r="G8" s="710">
        <f t="shared" ref="G8:G14" si="1">C8*F8/100</f>
        <v>0</v>
      </c>
      <c r="H8" s="711">
        <v>26.2</v>
      </c>
      <c r="I8" s="712">
        <f t="shared" ref="I8:I14" si="2">C8*H8/100</f>
        <v>0</v>
      </c>
      <c r="J8" s="713">
        <v>18.5</v>
      </c>
      <c r="K8" s="714">
        <f t="shared" ref="K8:K14" si="3">C8*J8/100</f>
        <v>0</v>
      </c>
      <c r="L8" s="715">
        <f t="shared" ref="L8:M14" si="4">D8+F8+H8+J8</f>
        <v>100</v>
      </c>
      <c r="M8" s="716">
        <f t="shared" si="4"/>
        <v>0</v>
      </c>
    </row>
    <row r="9" spans="1:13" x14ac:dyDescent="0.25">
      <c r="A9" s="717" t="s">
        <v>53</v>
      </c>
      <c r="B9" s="718" t="s">
        <v>54</v>
      </c>
      <c r="C9" s="894">
        <f>Orçamento!K15</f>
        <v>0</v>
      </c>
      <c r="D9" s="719">
        <v>40</v>
      </c>
      <c r="E9" s="720">
        <f t="shared" si="0"/>
        <v>0</v>
      </c>
      <c r="F9" s="721">
        <v>60</v>
      </c>
      <c r="G9" s="722">
        <f t="shared" si="1"/>
        <v>0</v>
      </c>
      <c r="H9" s="723">
        <v>0</v>
      </c>
      <c r="I9" s="724">
        <f t="shared" si="2"/>
        <v>0</v>
      </c>
      <c r="J9" s="725">
        <v>0</v>
      </c>
      <c r="K9" s="726">
        <f t="shared" si="3"/>
        <v>0</v>
      </c>
      <c r="L9" s="727">
        <f t="shared" si="4"/>
        <v>100</v>
      </c>
      <c r="M9" s="728">
        <f t="shared" si="4"/>
        <v>0</v>
      </c>
    </row>
    <row r="10" spans="1:13" x14ac:dyDescent="0.25">
      <c r="A10" s="729" t="s">
        <v>70</v>
      </c>
      <c r="B10" s="730" t="s">
        <v>71</v>
      </c>
      <c r="C10" s="894">
        <f>Orçamento!K22</f>
        <v>0</v>
      </c>
      <c r="D10" s="731">
        <v>20</v>
      </c>
      <c r="E10" s="732">
        <f t="shared" si="0"/>
        <v>0</v>
      </c>
      <c r="F10" s="733">
        <v>20</v>
      </c>
      <c r="G10" s="734">
        <f t="shared" si="1"/>
        <v>0</v>
      </c>
      <c r="H10" s="735">
        <v>30</v>
      </c>
      <c r="I10" s="736">
        <f t="shared" si="2"/>
        <v>0</v>
      </c>
      <c r="J10" s="737">
        <v>30</v>
      </c>
      <c r="K10" s="738">
        <f t="shared" si="3"/>
        <v>0</v>
      </c>
      <c r="L10" s="739">
        <f t="shared" si="4"/>
        <v>100</v>
      </c>
      <c r="M10" s="740">
        <f t="shared" si="4"/>
        <v>0</v>
      </c>
    </row>
    <row r="11" spans="1:13" x14ac:dyDescent="0.25">
      <c r="A11" s="741" t="s">
        <v>79</v>
      </c>
      <c r="B11" s="742" t="s">
        <v>80</v>
      </c>
      <c r="C11" s="894">
        <f>Orçamento!K28</f>
        <v>0</v>
      </c>
      <c r="D11" s="743">
        <v>100</v>
      </c>
      <c r="E11" s="744">
        <f t="shared" si="0"/>
        <v>0</v>
      </c>
      <c r="F11" s="745">
        <v>0</v>
      </c>
      <c r="G11" s="746">
        <f t="shared" si="1"/>
        <v>0</v>
      </c>
      <c r="H11" s="747">
        <v>0</v>
      </c>
      <c r="I11" s="748">
        <f t="shared" si="2"/>
        <v>0</v>
      </c>
      <c r="J11" s="749">
        <v>0</v>
      </c>
      <c r="K11" s="750">
        <f t="shared" si="3"/>
        <v>0</v>
      </c>
      <c r="L11" s="751">
        <f t="shared" si="4"/>
        <v>100</v>
      </c>
      <c r="M11" s="752">
        <f t="shared" si="4"/>
        <v>0</v>
      </c>
    </row>
    <row r="12" spans="1:13" x14ac:dyDescent="0.25">
      <c r="A12" s="753" t="s">
        <v>89</v>
      </c>
      <c r="B12" s="754" t="s">
        <v>90</v>
      </c>
      <c r="C12" s="894">
        <f>Orçamento!K32</f>
        <v>0</v>
      </c>
      <c r="D12" s="755">
        <v>25</v>
      </c>
      <c r="E12" s="756">
        <f t="shared" si="0"/>
        <v>0</v>
      </c>
      <c r="F12" s="757">
        <v>25</v>
      </c>
      <c r="G12" s="758">
        <f t="shared" si="1"/>
        <v>0</v>
      </c>
      <c r="H12" s="759">
        <v>30</v>
      </c>
      <c r="I12" s="760">
        <f t="shared" si="2"/>
        <v>0</v>
      </c>
      <c r="J12" s="761">
        <v>20</v>
      </c>
      <c r="K12" s="762">
        <f t="shared" si="3"/>
        <v>0</v>
      </c>
      <c r="L12" s="763">
        <f t="shared" si="4"/>
        <v>100</v>
      </c>
      <c r="M12" s="764">
        <f t="shared" si="4"/>
        <v>0</v>
      </c>
    </row>
    <row r="13" spans="1:13" x14ac:dyDescent="0.25">
      <c r="A13" s="765" t="s">
        <v>111</v>
      </c>
      <c r="B13" s="766" t="s">
        <v>112</v>
      </c>
      <c r="C13" s="894">
        <f>Orçamento!K42</f>
        <v>0</v>
      </c>
      <c r="D13" s="767">
        <v>25</v>
      </c>
      <c r="E13" s="768">
        <f t="shared" si="0"/>
        <v>0</v>
      </c>
      <c r="F13" s="769">
        <v>25</v>
      </c>
      <c r="G13" s="770">
        <f t="shared" si="1"/>
        <v>0</v>
      </c>
      <c r="H13" s="771">
        <v>30</v>
      </c>
      <c r="I13" s="772">
        <f t="shared" si="2"/>
        <v>0</v>
      </c>
      <c r="J13" s="773">
        <v>20</v>
      </c>
      <c r="K13" s="774">
        <f t="shared" si="3"/>
        <v>0</v>
      </c>
      <c r="L13" s="775">
        <f t="shared" si="4"/>
        <v>100</v>
      </c>
      <c r="M13" s="776">
        <f t="shared" si="4"/>
        <v>0</v>
      </c>
    </row>
    <row r="14" spans="1:13" x14ac:dyDescent="0.25">
      <c r="A14" s="777" t="s">
        <v>144</v>
      </c>
      <c r="B14" s="778" t="s">
        <v>145</v>
      </c>
      <c r="C14" s="894">
        <f>Orçamento!K57</f>
        <v>0</v>
      </c>
      <c r="D14" s="779">
        <v>0</v>
      </c>
      <c r="E14" s="780">
        <f t="shared" si="0"/>
        <v>0</v>
      </c>
      <c r="F14" s="781">
        <v>0</v>
      </c>
      <c r="G14" s="782">
        <f t="shared" si="1"/>
        <v>0</v>
      </c>
      <c r="H14" s="783">
        <v>0</v>
      </c>
      <c r="I14" s="784">
        <f t="shared" si="2"/>
        <v>0</v>
      </c>
      <c r="J14" s="785">
        <v>100</v>
      </c>
      <c r="K14" s="786">
        <f t="shared" si="3"/>
        <v>0</v>
      </c>
      <c r="L14" s="787">
        <f t="shared" si="4"/>
        <v>100</v>
      </c>
      <c r="M14" s="788">
        <f t="shared" si="4"/>
        <v>0</v>
      </c>
    </row>
    <row r="15" spans="1:13" x14ac:dyDescent="0.25">
      <c r="A15" s="968" t="s">
        <v>182</v>
      </c>
      <c r="B15" s="969"/>
      <c r="C15" s="789">
        <f>SUM(C8:C14)</f>
        <v>0</v>
      </c>
      <c r="D15" s="973">
        <f>SUM(E8:E14)</f>
        <v>0</v>
      </c>
      <c r="E15" s="974"/>
      <c r="F15" s="975">
        <f>SUM(G8:G14)</f>
        <v>0</v>
      </c>
      <c r="G15" s="976"/>
      <c r="H15" s="977">
        <f>SUM(I8:I14)</f>
        <v>0</v>
      </c>
      <c r="I15" s="978"/>
      <c r="J15" s="966">
        <f>SUM(K8:K14)</f>
        <v>0</v>
      </c>
      <c r="K15" s="967"/>
      <c r="L15" s="790" t="e">
        <f>(M15/C15)*100</f>
        <v>#DIV/0!</v>
      </c>
      <c r="M15" s="791">
        <f>SUM(M8:M14)</f>
        <v>0</v>
      </c>
    </row>
  </sheetData>
  <sheetProtection password="BF59" sheet="1" objects="1" scenarios="1" selectLockedCells="1"/>
  <mergeCells count="9">
    <mergeCell ref="J15:K15"/>
    <mergeCell ref="A15:B15"/>
    <mergeCell ref="B4:F4"/>
    <mergeCell ref="H4:I4"/>
    <mergeCell ref="B5:C5"/>
    <mergeCell ref="E5:G5"/>
    <mergeCell ref="D15:E15"/>
    <mergeCell ref="F15:G15"/>
    <mergeCell ref="H15:I15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792" t="s">
        <v>0</v>
      </c>
    </row>
    <row r="2" spans="1:10" x14ac:dyDescent="0.25">
      <c r="A2" s="792" t="s">
        <v>16</v>
      </c>
    </row>
    <row r="3" spans="1:10" x14ac:dyDescent="0.25">
      <c r="A3" s="792" t="s">
        <v>17</v>
      </c>
      <c r="B3" s="2" t="str">
        <f>DADOS!C3</f>
        <v>14/03/2023</v>
      </c>
    </row>
    <row r="4" spans="1:10" x14ac:dyDescent="0.25">
      <c r="A4" s="792" t="s">
        <v>18</v>
      </c>
      <c r="B4" s="1026">
        <f>DADOS!C7</f>
        <v>0</v>
      </c>
      <c r="C4" s="900"/>
      <c r="D4" s="900"/>
      <c r="E4" s="900"/>
      <c r="F4" s="900"/>
      <c r="G4" s="792" t="s">
        <v>19</v>
      </c>
      <c r="H4" s="1027" t="str">
        <f>DADOS!C9</f>
        <v/>
      </c>
      <c r="I4" s="900"/>
    </row>
    <row r="5" spans="1:10" x14ac:dyDescent="0.25">
      <c r="A5" s="792" t="s">
        <v>20</v>
      </c>
      <c r="B5" s="1028" t="str">
        <f>DADOS!C8</f>
        <v/>
      </c>
      <c r="C5" s="1026" t="s">
        <v>9</v>
      </c>
      <c r="D5" s="792" t="s">
        <v>21</v>
      </c>
      <c r="E5" s="1026">
        <f>DADOS!C13</f>
        <v>0</v>
      </c>
      <c r="F5" s="1026" t="s">
        <v>9</v>
      </c>
      <c r="G5" s="1026" t="s">
        <v>9</v>
      </c>
      <c r="H5" s="792" t="s">
        <v>22</v>
      </c>
      <c r="I5" s="792">
        <f>DADOS!C14</f>
        <v>0</v>
      </c>
    </row>
    <row r="7" spans="1:10" x14ac:dyDescent="0.25">
      <c r="A7" s="793" t="s">
        <v>23</v>
      </c>
      <c r="B7" s="794" t="s">
        <v>183</v>
      </c>
      <c r="C7" s="795" t="s">
        <v>184</v>
      </c>
      <c r="D7" s="796" t="s">
        <v>185</v>
      </c>
      <c r="E7" s="1029" t="s">
        <v>186</v>
      </c>
      <c r="F7" s="1030"/>
      <c r="G7" s="1031"/>
      <c r="H7" s="1032"/>
      <c r="I7" s="1033"/>
    </row>
    <row r="8" spans="1:10" x14ac:dyDescent="0.25">
      <c r="A8" s="797" t="s">
        <v>187</v>
      </c>
      <c r="B8" s="798">
        <v>3.43</v>
      </c>
      <c r="C8" s="799">
        <v>6.71</v>
      </c>
      <c r="D8" s="800">
        <v>4.93</v>
      </c>
      <c r="E8" s="1001" t="s">
        <v>188</v>
      </c>
      <c r="F8" s="1002"/>
      <c r="G8" s="1003"/>
      <c r="H8" s="1004"/>
      <c r="I8" s="1005"/>
      <c r="J8" s="801">
        <f t="shared" ref="J8:J13" si="0">D8/100</f>
        <v>4.9299999999999997E-2</v>
      </c>
    </row>
    <row r="9" spans="1:10" x14ac:dyDescent="0.25">
      <c r="A9" s="802" t="s">
        <v>189</v>
      </c>
      <c r="B9" s="803">
        <v>0.28000000000000003</v>
      </c>
      <c r="C9" s="804">
        <v>0.75</v>
      </c>
      <c r="D9" s="805">
        <v>0.49</v>
      </c>
      <c r="E9" s="1006" t="s">
        <v>190</v>
      </c>
      <c r="F9" s="1007"/>
      <c r="G9" s="1008"/>
      <c r="H9" s="1009"/>
      <c r="I9" s="1010"/>
      <c r="J9" s="806">
        <f t="shared" si="0"/>
        <v>4.8999999999999998E-3</v>
      </c>
    </row>
    <row r="10" spans="1:10" x14ac:dyDescent="0.25">
      <c r="A10" s="807" t="s">
        <v>191</v>
      </c>
      <c r="B10" s="808">
        <v>1</v>
      </c>
      <c r="C10" s="809">
        <v>1.74</v>
      </c>
      <c r="D10" s="810">
        <v>1.39</v>
      </c>
      <c r="E10" s="1011" t="s">
        <v>192</v>
      </c>
      <c r="F10" s="1012"/>
      <c r="G10" s="1013"/>
      <c r="H10" s="1014"/>
      <c r="I10" s="1015"/>
      <c r="J10" s="811">
        <f t="shared" si="0"/>
        <v>1.3899999999999999E-2</v>
      </c>
    </row>
    <row r="11" spans="1:10" x14ac:dyDescent="0.25">
      <c r="A11" s="812" t="s">
        <v>193</v>
      </c>
      <c r="B11" s="813">
        <v>0.94</v>
      </c>
      <c r="C11" s="814">
        <v>1.17</v>
      </c>
      <c r="D11" s="815">
        <v>0.99</v>
      </c>
      <c r="E11" s="1016" t="s">
        <v>194</v>
      </c>
      <c r="F11" s="1017"/>
      <c r="G11" s="1018"/>
      <c r="H11" s="1019"/>
      <c r="I11" s="1020"/>
      <c r="J11" s="816">
        <f t="shared" si="0"/>
        <v>9.8999999999999991E-3</v>
      </c>
    </row>
    <row r="12" spans="1:10" x14ac:dyDescent="0.25">
      <c r="A12" s="817" t="s">
        <v>195</v>
      </c>
      <c r="B12" s="818">
        <v>6.74</v>
      </c>
      <c r="C12" s="819">
        <v>9.4</v>
      </c>
      <c r="D12" s="820">
        <v>8.0399999999999991</v>
      </c>
      <c r="E12" s="1021" t="s">
        <v>196</v>
      </c>
      <c r="F12" s="1022"/>
      <c r="G12" s="1023"/>
      <c r="H12" s="1024"/>
      <c r="I12" s="1025"/>
      <c r="J12" s="821">
        <f t="shared" si="0"/>
        <v>8.0399999999999985E-2</v>
      </c>
    </row>
    <row r="13" spans="1:10" x14ac:dyDescent="0.25">
      <c r="A13" s="822" t="s">
        <v>197</v>
      </c>
      <c r="B13" s="823">
        <v>5.65</v>
      </c>
      <c r="C13" s="824">
        <v>10.65</v>
      </c>
      <c r="D13" s="825">
        <f>I15+I18+I19</f>
        <v>5.65</v>
      </c>
      <c r="E13" s="984" t="s">
        <v>198</v>
      </c>
      <c r="F13" s="985"/>
      <c r="G13" s="986"/>
      <c r="H13" s="987"/>
      <c r="I13" s="988"/>
      <c r="J13" s="826">
        <f t="shared" si="0"/>
        <v>5.6500000000000002E-2</v>
      </c>
    </row>
    <row r="14" spans="1:10" x14ac:dyDescent="0.25">
      <c r="C14" s="827" t="s">
        <v>199</v>
      </c>
      <c r="D14" s="828">
        <f>ROUND(((((1+J8+J9+J10)*(1+J11)*(1+J12)/(1-J15-J18))-1)*100),2)</f>
        <v>23.52</v>
      </c>
    </row>
    <row r="15" spans="1:10" x14ac:dyDescent="0.25">
      <c r="F15" s="989" t="s">
        <v>200</v>
      </c>
      <c r="G15" s="990"/>
      <c r="H15" s="991"/>
      <c r="I15" s="829">
        <v>3.65</v>
      </c>
      <c r="J15" s="830">
        <f>I15/100</f>
        <v>3.6499999999999998E-2</v>
      </c>
    </row>
    <row r="16" spans="1:10" x14ac:dyDescent="0.25">
      <c r="F16" s="992" t="s">
        <v>201</v>
      </c>
      <c r="G16" s="993"/>
      <c r="H16" s="994"/>
      <c r="I16" s="831">
        <v>2</v>
      </c>
      <c r="J16" s="832">
        <f>I16/100</f>
        <v>0.02</v>
      </c>
    </row>
    <row r="17" spans="5:10" x14ac:dyDescent="0.25">
      <c r="F17" s="995" t="s">
        <v>202</v>
      </c>
      <c r="G17" s="996"/>
      <c r="H17" s="997"/>
      <c r="I17" s="833">
        <v>100</v>
      </c>
    </row>
    <row r="18" spans="5:10" x14ac:dyDescent="0.25">
      <c r="F18" s="998" t="s">
        <v>203</v>
      </c>
      <c r="G18" s="999"/>
      <c r="H18" s="1000"/>
      <c r="I18" s="834">
        <f>((I17*I16)/100)</f>
        <v>2</v>
      </c>
      <c r="J18" s="835">
        <f>I18/100</f>
        <v>0.02</v>
      </c>
    </row>
    <row r="19" spans="5:10" x14ac:dyDescent="0.25">
      <c r="F19" s="979" t="s">
        <v>204</v>
      </c>
      <c r="G19" s="980"/>
      <c r="H19" s="981"/>
      <c r="I19" s="836">
        <v>0</v>
      </c>
    </row>
    <row r="29" spans="5:10" x14ac:dyDescent="0.25">
      <c r="E29" s="982">
        <f>DADOS!C11</f>
        <v>0</v>
      </c>
      <c r="F29" s="982"/>
      <c r="G29" s="982"/>
      <c r="H29" s="982"/>
      <c r="I29" s="982"/>
    </row>
    <row r="30" spans="5:10" x14ac:dyDescent="0.25">
      <c r="E30" s="983">
        <f>DADOS!C12</f>
        <v>0</v>
      </c>
      <c r="F30" s="900"/>
      <c r="G30" s="900"/>
      <c r="H30" s="900"/>
      <c r="I30" s="900"/>
    </row>
  </sheetData>
  <sheetProtection password="BF59" sheet="1" objects="1" scenarios="1" selectLockedCells="1"/>
  <mergeCells count="18"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F19:H19"/>
    <mergeCell ref="E29:I29"/>
    <mergeCell ref="E30:I30"/>
    <mergeCell ref="E13:I13"/>
    <mergeCell ref="F15:H15"/>
    <mergeCell ref="F16:H16"/>
    <mergeCell ref="F17:H17"/>
    <mergeCell ref="F18:H18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837" t="s">
        <v>0</v>
      </c>
    </row>
    <row r="2" spans="1:10" x14ac:dyDescent="0.25">
      <c r="A2" s="837" t="s">
        <v>16</v>
      </c>
    </row>
    <row r="3" spans="1:10" x14ac:dyDescent="0.25">
      <c r="A3" s="837" t="s">
        <v>17</v>
      </c>
      <c r="B3" s="2" t="str">
        <f>DADOS!C3</f>
        <v>14/03/2023</v>
      </c>
    </row>
    <row r="4" spans="1:10" x14ac:dyDescent="0.25">
      <c r="A4" s="837" t="s">
        <v>18</v>
      </c>
      <c r="B4" s="1072">
        <f>DADOS!C7</f>
        <v>0</v>
      </c>
      <c r="C4" s="900"/>
      <c r="D4" s="900"/>
      <c r="E4" s="900"/>
      <c r="F4" s="900"/>
      <c r="G4" s="837" t="s">
        <v>19</v>
      </c>
      <c r="H4" s="1073" t="str">
        <f>DADOS!C9</f>
        <v/>
      </c>
      <c r="I4" s="900"/>
    </row>
    <row r="5" spans="1:10" x14ac:dyDescent="0.25">
      <c r="A5" s="837" t="s">
        <v>20</v>
      </c>
      <c r="B5" s="1074" t="str">
        <f>DADOS!C8</f>
        <v/>
      </c>
      <c r="C5" s="1072" t="s">
        <v>9</v>
      </c>
      <c r="D5" s="837" t="s">
        <v>21</v>
      </c>
      <c r="E5" s="1072">
        <f>DADOS!C13</f>
        <v>0</v>
      </c>
      <c r="F5" s="1072" t="s">
        <v>9</v>
      </c>
      <c r="G5" s="1072" t="s">
        <v>9</v>
      </c>
      <c r="H5" s="837" t="s">
        <v>22</v>
      </c>
      <c r="I5" s="837">
        <f>DADOS!C14</f>
        <v>0</v>
      </c>
    </row>
    <row r="7" spans="1:10" x14ac:dyDescent="0.25">
      <c r="A7" s="838" t="s">
        <v>23</v>
      </c>
      <c r="B7" s="839" t="s">
        <v>183</v>
      </c>
      <c r="C7" s="840" t="s">
        <v>184</v>
      </c>
      <c r="D7" s="841" t="s">
        <v>185</v>
      </c>
      <c r="E7" s="1075" t="s">
        <v>186</v>
      </c>
      <c r="F7" s="1076"/>
      <c r="G7" s="1077"/>
      <c r="H7" s="1078"/>
      <c r="I7" s="1079"/>
    </row>
    <row r="8" spans="1:10" x14ac:dyDescent="0.25">
      <c r="A8" s="842" t="s">
        <v>187</v>
      </c>
      <c r="B8" s="843">
        <v>1.5</v>
      </c>
      <c r="C8" s="844">
        <v>4.49</v>
      </c>
      <c r="D8" s="845">
        <v>3.45</v>
      </c>
      <c r="E8" s="1047" t="s">
        <v>188</v>
      </c>
      <c r="F8" s="1048"/>
      <c r="G8" s="1049"/>
      <c r="H8" s="1050"/>
      <c r="I8" s="1051"/>
      <c r="J8" s="846">
        <f t="shared" ref="J8:J13" si="0">D8/100</f>
        <v>3.4500000000000003E-2</v>
      </c>
    </row>
    <row r="9" spans="1:10" x14ac:dyDescent="0.25">
      <c r="A9" s="847" t="s">
        <v>189</v>
      </c>
      <c r="B9" s="848">
        <v>0.3</v>
      </c>
      <c r="C9" s="849">
        <v>0.82</v>
      </c>
      <c r="D9" s="850">
        <v>0.48</v>
      </c>
      <c r="E9" s="1052" t="s">
        <v>190</v>
      </c>
      <c r="F9" s="1053"/>
      <c r="G9" s="1054"/>
      <c r="H9" s="1055"/>
      <c r="I9" s="1056"/>
      <c r="J9" s="851">
        <f t="shared" si="0"/>
        <v>4.7999999999999996E-3</v>
      </c>
    </row>
    <row r="10" spans="1:10" x14ac:dyDescent="0.25">
      <c r="A10" s="852" t="s">
        <v>191</v>
      </c>
      <c r="B10" s="853">
        <v>0.56000000000000005</v>
      </c>
      <c r="C10" s="854">
        <v>0.89</v>
      </c>
      <c r="D10" s="855">
        <v>0.85</v>
      </c>
      <c r="E10" s="1057" t="s">
        <v>192</v>
      </c>
      <c r="F10" s="1058"/>
      <c r="G10" s="1059"/>
      <c r="H10" s="1060"/>
      <c r="I10" s="1061"/>
      <c r="J10" s="856">
        <f t="shared" si="0"/>
        <v>8.5000000000000006E-3</v>
      </c>
    </row>
    <row r="11" spans="1:10" x14ac:dyDescent="0.25">
      <c r="A11" s="857" t="s">
        <v>193</v>
      </c>
      <c r="B11" s="858">
        <v>0.85</v>
      </c>
      <c r="C11" s="859">
        <v>1.1100000000000001</v>
      </c>
      <c r="D11" s="860">
        <v>0.85</v>
      </c>
      <c r="E11" s="1062" t="s">
        <v>194</v>
      </c>
      <c r="F11" s="1063"/>
      <c r="G11" s="1064"/>
      <c r="H11" s="1065"/>
      <c r="I11" s="1066"/>
      <c r="J11" s="861">
        <f t="shared" si="0"/>
        <v>8.5000000000000006E-3</v>
      </c>
    </row>
    <row r="12" spans="1:10" x14ac:dyDescent="0.25">
      <c r="A12" s="862" t="s">
        <v>195</v>
      </c>
      <c r="B12" s="863">
        <v>3.5</v>
      </c>
      <c r="C12" s="864">
        <v>6.22</v>
      </c>
      <c r="D12" s="865">
        <v>5.1100000000000003</v>
      </c>
      <c r="E12" s="1067" t="s">
        <v>196</v>
      </c>
      <c r="F12" s="1068"/>
      <c r="G12" s="1069"/>
      <c r="H12" s="1070"/>
      <c r="I12" s="1071"/>
      <c r="J12" s="866">
        <f t="shared" si="0"/>
        <v>5.1100000000000007E-2</v>
      </c>
    </row>
    <row r="13" spans="1:10" x14ac:dyDescent="0.25">
      <c r="A13" s="867" t="s">
        <v>197</v>
      </c>
      <c r="B13" s="868">
        <v>5.65</v>
      </c>
      <c r="C13" s="869">
        <v>10.65</v>
      </c>
      <c r="D13" s="870">
        <f>I15+I18+I19</f>
        <v>3.65</v>
      </c>
      <c r="E13" s="1034" t="s">
        <v>198</v>
      </c>
      <c r="F13" s="1035"/>
      <c r="G13" s="1036"/>
      <c r="H13" s="1037"/>
      <c r="I13" s="1038"/>
      <c r="J13" s="871">
        <f t="shared" si="0"/>
        <v>3.6499999999999998E-2</v>
      </c>
    </row>
    <row r="14" spans="1:10" x14ac:dyDescent="0.25">
      <c r="C14" s="872" t="s">
        <v>199</v>
      </c>
      <c r="D14" s="873">
        <f>ROUND(((((1+J8+J9+J10)*(1+J11)*(1+J12)/(1-J15))-1)*100),2)</f>
        <v>15.28</v>
      </c>
    </row>
    <row r="15" spans="1:10" x14ac:dyDescent="0.25">
      <c r="F15" s="1039" t="s">
        <v>200</v>
      </c>
      <c r="G15" s="1040"/>
      <c r="H15" s="1041"/>
      <c r="I15" s="874">
        <v>3.65</v>
      </c>
      <c r="J15" s="875">
        <f>I15/100</f>
        <v>3.6499999999999998E-2</v>
      </c>
    </row>
    <row r="16" spans="1:10" x14ac:dyDescent="0.25">
      <c r="F16" s="1042" t="s">
        <v>204</v>
      </c>
      <c r="G16" s="1043"/>
      <c r="H16" s="1044"/>
      <c r="I16" s="876">
        <v>0</v>
      </c>
    </row>
    <row r="26" spans="5:9" x14ac:dyDescent="0.25">
      <c r="E26" s="1045">
        <f>DADOS!C11</f>
        <v>0</v>
      </c>
      <c r="F26" s="1045"/>
      <c r="G26" s="1045"/>
      <c r="H26" s="1045"/>
      <c r="I26" s="1045"/>
    </row>
    <row r="27" spans="5:9" x14ac:dyDescent="0.25">
      <c r="E27" s="1046">
        <f>DADOS!C12</f>
        <v>0</v>
      </c>
      <c r="F27" s="900"/>
      <c r="G27" s="900"/>
      <c r="H27" s="900"/>
      <c r="I27" s="900"/>
    </row>
  </sheetData>
  <sheetProtection password="BF59" sheet="1" objects="1" scenarios="1" selectLockedCells="1"/>
  <mergeCells count="15"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E26:I26"/>
    <mergeCell ref="E27:I2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877" t="s">
        <v>0</v>
      </c>
    </row>
    <row r="2" spans="1:9" x14ac:dyDescent="0.25">
      <c r="A2" s="877" t="s">
        <v>16</v>
      </c>
    </row>
    <row r="3" spans="1:9" x14ac:dyDescent="0.25">
      <c r="A3" s="877" t="s">
        <v>17</v>
      </c>
      <c r="B3" s="2" t="str">
        <f>DADOS!C3</f>
        <v>14/03/2023</v>
      </c>
    </row>
    <row r="4" spans="1:9" x14ac:dyDescent="0.25">
      <c r="A4" s="877" t="s">
        <v>18</v>
      </c>
      <c r="B4" s="1103">
        <f>DADOS!C7</f>
        <v>0</v>
      </c>
      <c r="C4" s="900"/>
      <c r="D4" s="900"/>
      <c r="E4" s="900"/>
      <c r="F4" s="900"/>
      <c r="G4" s="877" t="s">
        <v>19</v>
      </c>
      <c r="H4" s="1104" t="str">
        <f>DADOS!C9</f>
        <v/>
      </c>
      <c r="I4" s="900"/>
    </row>
    <row r="5" spans="1:9" x14ac:dyDescent="0.25">
      <c r="A5" s="877" t="s">
        <v>20</v>
      </c>
      <c r="B5" s="1105" t="str">
        <f>DADOS!C8</f>
        <v/>
      </c>
      <c r="C5" s="1103" t="s">
        <v>9</v>
      </c>
      <c r="D5" s="877" t="s">
        <v>21</v>
      </c>
      <c r="E5" s="1103">
        <f>DADOS!C13</f>
        <v>0</v>
      </c>
      <c r="F5" s="1103" t="s">
        <v>9</v>
      </c>
      <c r="G5" s="1103" t="s">
        <v>9</v>
      </c>
      <c r="H5" s="877" t="s">
        <v>22</v>
      </c>
      <c r="I5" s="877">
        <f>DADOS!C14</f>
        <v>0</v>
      </c>
    </row>
    <row r="8" spans="1:9" x14ac:dyDescent="0.25">
      <c r="A8" s="878" t="s">
        <v>205</v>
      </c>
      <c r="B8" s="879">
        <v>1.1428</v>
      </c>
      <c r="C8" s="1106" t="s">
        <v>206</v>
      </c>
      <c r="D8" s="1107"/>
      <c r="E8" s="1108"/>
      <c r="F8" s="1109"/>
      <c r="G8" s="1110"/>
      <c r="H8" s="1111"/>
      <c r="I8" s="1112"/>
    </row>
    <row r="9" spans="1:9" x14ac:dyDescent="0.25">
      <c r="A9" s="880" t="s">
        <v>207</v>
      </c>
      <c r="B9" s="881">
        <v>0.2</v>
      </c>
      <c r="C9" s="1082" t="s">
        <v>208</v>
      </c>
      <c r="D9" s="1083"/>
      <c r="E9" s="1084"/>
      <c r="F9" s="1085"/>
      <c r="G9" s="1086"/>
      <c r="H9" s="1087"/>
      <c r="I9" s="1088"/>
    </row>
    <row r="10" spans="1:9" x14ac:dyDescent="0.25">
      <c r="A10" s="882" t="s">
        <v>209</v>
      </c>
      <c r="B10" s="883">
        <v>0.12</v>
      </c>
      <c r="C10" s="1089" t="s">
        <v>210</v>
      </c>
      <c r="D10" s="1090"/>
      <c r="E10" s="1091"/>
      <c r="F10" s="1092"/>
      <c r="G10" s="1093"/>
      <c r="H10" s="1094"/>
      <c r="I10" s="1095"/>
    </row>
    <row r="11" spans="1:9" x14ac:dyDescent="0.25">
      <c r="A11" s="884" t="s">
        <v>211</v>
      </c>
      <c r="B11" s="885">
        <v>0</v>
      </c>
      <c r="C11" s="1096" t="s">
        <v>212</v>
      </c>
      <c r="D11" s="1097"/>
      <c r="E11" s="1098"/>
      <c r="F11" s="1099"/>
      <c r="G11" s="1100"/>
      <c r="H11" s="1101"/>
      <c r="I11" s="1102"/>
    </row>
    <row r="12" spans="1:9" x14ac:dyDescent="0.25">
      <c r="A12" s="886" t="s">
        <v>213</v>
      </c>
      <c r="B12" s="887">
        <f>(((1+B8+B9)*(1+B10))/(1-B11))</f>
        <v>2.6239360000000009</v>
      </c>
      <c r="C12" s="900" t="s">
        <v>214</v>
      </c>
      <c r="D12" s="900"/>
      <c r="E12" s="900"/>
      <c r="F12" s="900"/>
      <c r="G12" s="900"/>
      <c r="H12" s="900"/>
      <c r="I12" s="900"/>
    </row>
    <row r="13" spans="1:9" x14ac:dyDescent="0.25">
      <c r="A13" s="888" t="s">
        <v>215</v>
      </c>
      <c r="B13" s="889">
        <f>((1+B10)/(1-B11))</f>
        <v>1.1200000000000001</v>
      </c>
      <c r="C13" s="900" t="s">
        <v>216</v>
      </c>
      <c r="D13" s="900"/>
      <c r="E13" s="900"/>
      <c r="F13" s="900"/>
      <c r="G13" s="900"/>
      <c r="H13" s="900"/>
      <c r="I13" s="900"/>
    </row>
    <row r="23" spans="5:9" x14ac:dyDescent="0.25">
      <c r="E23" s="1080">
        <f>DADOS!C11</f>
        <v>0</v>
      </c>
      <c r="F23" s="1080"/>
      <c r="G23" s="1080"/>
      <c r="H23" s="1080"/>
      <c r="I23" s="1080"/>
    </row>
    <row r="24" spans="5:9" x14ac:dyDescent="0.25">
      <c r="E24" s="1081">
        <f>DADOS!C12</f>
        <v>0</v>
      </c>
      <c r="F24" s="900"/>
      <c r="G24" s="900"/>
      <c r="H24" s="900"/>
      <c r="I24" s="900"/>
    </row>
  </sheetData>
  <sheetProtection password="BF59" sheet="1" objects="1" scenarios="1" selectLockedCells="1"/>
  <mergeCells count="12">
    <mergeCell ref="B4:F4"/>
    <mergeCell ref="H4:I4"/>
    <mergeCell ref="B5:C5"/>
    <mergeCell ref="E5:G5"/>
    <mergeCell ref="C8:I8"/>
    <mergeCell ref="E23:I23"/>
    <mergeCell ref="E24:I24"/>
    <mergeCell ref="C9:I9"/>
    <mergeCell ref="C10:I10"/>
    <mergeCell ref="C11:I11"/>
    <mergeCell ref="C12:I12"/>
    <mergeCell ref="C13:I13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890">
        <f>'BDI principal'!D14</f>
        <v>23.52</v>
      </c>
    </row>
    <row r="2" spans="1:1" x14ac:dyDescent="0.25">
      <c r="A2" s="891">
        <f>'BDI equipamentos'!D14</f>
        <v>15.28</v>
      </c>
    </row>
    <row r="3" spans="1:1" x14ac:dyDescent="0.25">
      <c r="A3" s="892">
        <f>'BDI Diferenciado'!B12</f>
        <v>2.6239360000000009</v>
      </c>
    </row>
    <row r="4" spans="1:1" x14ac:dyDescent="0.25">
      <c r="A4" s="893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equipamentos</vt:lpstr>
      <vt:lpstr>BDI Diferenciado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Alessandra Stinghen</cp:lastModifiedBy>
  <dcterms:created xsi:type="dcterms:W3CDTF">2023-03-14T17:47:00Z</dcterms:created>
  <dcterms:modified xsi:type="dcterms:W3CDTF">2023-03-14T18:02:02Z</dcterms:modified>
</cp:coreProperties>
</file>