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Planejamento e Projetos\02 - OBRAS E FISCALIZAÇÃO\02 - ANDAMENTO\OBRAS INFRAESTRUTURA NOVO ALMOXARIFADO CENTRAL SAMAE\DOCUMENTOS\LICITAÇÃO E CONTRATO\ARQUIVOS PARA LICITAÇÃO\CRONOGRAMA E ORÇAMENTOS\"/>
    </mc:Choice>
  </mc:AlternateContent>
  <xr:revisionPtr revIDLastSave="0" documentId="8_{90D818B4-295F-4588-83A3-C04D96723C08}" xr6:coauthVersionLast="47" xr6:coauthVersionMax="47" xr10:uidLastSave="{00000000-0000-0000-0000-000000000000}"/>
  <workbookProtection lockStructure="1"/>
  <bookViews>
    <workbookView xWindow="-28920" yWindow="-105" windowWidth="29040" windowHeight="1572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J9" i="5"/>
  <c r="D14" i="5" s="1"/>
  <c r="J8" i="5"/>
  <c r="I5" i="5"/>
  <c r="E5" i="5"/>
  <c r="B5" i="5"/>
  <c r="H4" i="5"/>
  <c r="B4" i="5"/>
  <c r="B3" i="5"/>
  <c r="E30" i="4"/>
  <c r="E29" i="4"/>
  <c r="I18" i="4"/>
  <c r="J18" i="4" s="1"/>
  <c r="D14" i="4" s="1"/>
  <c r="J16" i="4"/>
  <c r="J15" i="4"/>
  <c r="D13" i="4"/>
  <c r="J13" i="4" s="1"/>
  <c r="J12" i="4"/>
  <c r="J11" i="4"/>
  <c r="J10" i="4"/>
  <c r="J9" i="4"/>
  <c r="J8" i="4"/>
  <c r="I5" i="4"/>
  <c r="E5" i="4"/>
  <c r="B5" i="4"/>
  <c r="H4" i="4"/>
  <c r="B4" i="4"/>
  <c r="B3" i="4"/>
  <c r="L16" i="3"/>
  <c r="L15" i="3"/>
  <c r="L14" i="3"/>
  <c r="L13" i="3"/>
  <c r="L11" i="3"/>
  <c r="L10" i="3"/>
  <c r="L9" i="3"/>
  <c r="L8" i="3"/>
  <c r="I5" i="3"/>
  <c r="E5" i="3"/>
  <c r="B5" i="3"/>
  <c r="H4" i="3"/>
  <c r="B4" i="3"/>
  <c r="B3" i="3"/>
  <c r="E114" i="2"/>
  <c r="E113" i="2"/>
  <c r="M102" i="2"/>
  <c r="M101" i="2"/>
  <c r="M100" i="2"/>
  <c r="M99" i="2"/>
  <c r="M98" i="2"/>
  <c r="M94" i="2" s="1"/>
  <c r="M97" i="2"/>
  <c r="M96" i="2"/>
  <c r="M95" i="2"/>
  <c r="M93" i="2"/>
  <c r="M92" i="2"/>
  <c r="M91" i="2"/>
  <c r="M90" i="2"/>
  <c r="M89" i="2"/>
  <c r="M88" i="2"/>
  <c r="M87" i="2"/>
  <c r="M86" i="2"/>
  <c r="M85" i="2"/>
  <c r="M84" i="2"/>
  <c r="M83" i="2"/>
  <c r="M79" i="2" s="1"/>
  <c r="M82" i="2"/>
  <c r="M81" i="2"/>
  <c r="M80" i="2"/>
  <c r="M78" i="2"/>
  <c r="M77" i="2"/>
  <c r="M76" i="2"/>
  <c r="M75" i="2"/>
  <c r="M74" i="2"/>
  <c r="M73" i="2"/>
  <c r="M71" i="2" s="1"/>
  <c r="M72" i="2"/>
  <c r="M70" i="2"/>
  <c r="M69" i="2"/>
  <c r="M68" i="2"/>
  <c r="M67" i="2"/>
  <c r="M66" i="2"/>
  <c r="M65" i="2"/>
  <c r="M64" i="2"/>
  <c r="M63" i="2" s="1"/>
  <c r="M62" i="2"/>
  <c r="M61" i="2"/>
  <c r="M60" i="2"/>
  <c r="M59" i="2"/>
  <c r="M58" i="2"/>
  <c r="M57" i="2"/>
  <c r="M56" i="2"/>
  <c r="M55" i="2"/>
  <c r="M54" i="2"/>
  <c r="M53" i="2"/>
  <c r="M52" i="2"/>
  <c r="M50" i="2" s="1"/>
  <c r="M51" i="2"/>
  <c r="M48" i="2"/>
  <c r="M47" i="2"/>
  <c r="M46" i="2"/>
  <c r="M45" i="2"/>
  <c r="M44" i="2"/>
  <c r="M43" i="2"/>
  <c r="M41" i="2" s="1"/>
  <c r="M42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 s="1"/>
  <c r="M11" i="2"/>
  <c r="M10" i="2"/>
  <c r="M8" i="2" s="1"/>
  <c r="M9" i="2"/>
  <c r="I5" i="2"/>
  <c r="E5" i="2"/>
  <c r="B5" i="2"/>
  <c r="H4" i="2"/>
  <c r="B4" i="2"/>
  <c r="B3" i="2"/>
  <c r="A2" i="7" l="1"/>
  <c r="I57" i="2"/>
  <c r="J57" i="2" s="1"/>
  <c r="I62" i="2"/>
  <c r="J62" i="2" s="1"/>
  <c r="I59" i="2"/>
  <c r="J59" i="2" s="1"/>
  <c r="M103" i="2"/>
  <c r="I40" i="2"/>
  <c r="J40" i="2" s="1"/>
  <c r="I36" i="2"/>
  <c r="J36" i="2" s="1"/>
  <c r="I32" i="2"/>
  <c r="J32" i="2" s="1"/>
  <c r="I28" i="2"/>
  <c r="J28" i="2" s="1"/>
  <c r="I24" i="2"/>
  <c r="J24" i="2" s="1"/>
  <c r="I20" i="2"/>
  <c r="J20" i="2" s="1"/>
  <c r="I16" i="2"/>
  <c r="J16" i="2" s="1"/>
  <c r="I39" i="2"/>
  <c r="J39" i="2" s="1"/>
  <c r="I27" i="2"/>
  <c r="J27" i="2" s="1"/>
  <c r="I15" i="2"/>
  <c r="J15" i="2" s="1"/>
  <c r="I90" i="2"/>
  <c r="J90" i="2" s="1"/>
  <c r="I82" i="2"/>
  <c r="J82" i="2" s="1"/>
  <c r="I91" i="2"/>
  <c r="J91" i="2" s="1"/>
  <c r="I87" i="2"/>
  <c r="J87" i="2" s="1"/>
  <c r="I83" i="2"/>
  <c r="J83" i="2" s="1"/>
  <c r="I70" i="2"/>
  <c r="J70" i="2" s="1"/>
  <c r="I66" i="2"/>
  <c r="J66" i="2" s="1"/>
  <c r="I11" i="2"/>
  <c r="J11" i="2" s="1"/>
  <c r="I31" i="2"/>
  <c r="J31" i="2" s="1"/>
  <c r="I19" i="2"/>
  <c r="J19" i="2" s="1"/>
  <c r="A1" i="7"/>
  <c r="I48" i="2"/>
  <c r="J48" i="2" s="1"/>
  <c r="I44" i="2"/>
  <c r="J44" i="2" s="1"/>
  <c r="I99" i="2"/>
  <c r="J99" i="2" s="1"/>
  <c r="I95" i="2"/>
  <c r="J95" i="2" s="1"/>
  <c r="I61" i="2"/>
  <c r="J61" i="2" s="1"/>
  <c r="I53" i="2"/>
  <c r="J53" i="2" s="1"/>
  <c r="I35" i="2"/>
  <c r="J35" i="2" s="1"/>
  <c r="I86" i="2"/>
  <c r="J86" i="2" s="1"/>
  <c r="I78" i="2"/>
  <c r="J78" i="2" s="1"/>
  <c r="I74" i="2"/>
  <c r="J74" i="2" s="1"/>
  <c r="I23" i="2"/>
  <c r="J23" i="2" s="1"/>
  <c r="I69" i="2"/>
  <c r="J69" i="2" s="1"/>
  <c r="I65" i="2"/>
  <c r="J65" i="2" s="1"/>
  <c r="I47" i="2"/>
  <c r="J47" i="2" s="1"/>
  <c r="I43" i="2"/>
  <c r="J43" i="2" s="1"/>
  <c r="I10" i="2"/>
  <c r="J10" i="2" s="1"/>
  <c r="I102" i="2"/>
  <c r="J102" i="2" s="1"/>
  <c r="I98" i="2"/>
  <c r="J98" i="2" s="1"/>
  <c r="I77" i="2"/>
  <c r="J77" i="2" s="1"/>
  <c r="I73" i="2"/>
  <c r="J73" i="2" s="1"/>
  <c r="I60" i="2"/>
  <c r="J60" i="2" s="1"/>
  <c r="I56" i="2"/>
  <c r="J56" i="2" s="1"/>
  <c r="I52" i="2"/>
  <c r="J52" i="2" s="1"/>
  <c r="I96" i="2"/>
  <c r="J96" i="2" s="1"/>
  <c r="I38" i="2"/>
  <c r="J38" i="2" s="1"/>
  <c r="I34" i="2"/>
  <c r="J34" i="2" s="1"/>
  <c r="I30" i="2"/>
  <c r="J30" i="2" s="1"/>
  <c r="I26" i="2"/>
  <c r="J26" i="2" s="1"/>
  <c r="I22" i="2"/>
  <c r="J22" i="2" s="1"/>
  <c r="I18" i="2"/>
  <c r="J18" i="2" s="1"/>
  <c r="I14" i="2"/>
  <c r="J14" i="2" s="1"/>
  <c r="I93" i="2"/>
  <c r="J93" i="2" s="1"/>
  <c r="I89" i="2"/>
  <c r="J89" i="2" s="1"/>
  <c r="I85" i="2"/>
  <c r="J85" i="2" s="1"/>
  <c r="I81" i="2"/>
  <c r="J81" i="2" s="1"/>
  <c r="I68" i="2"/>
  <c r="J68" i="2" s="1"/>
  <c r="I64" i="2"/>
  <c r="J64" i="2" s="1"/>
  <c r="I46" i="2"/>
  <c r="J46" i="2" s="1"/>
  <c r="I42" i="2"/>
  <c r="J42" i="2" s="1"/>
  <c r="I9" i="2"/>
  <c r="J9" i="2" s="1"/>
  <c r="I54" i="2"/>
  <c r="J54" i="2" s="1"/>
  <c r="I101" i="2"/>
  <c r="J101" i="2" s="1"/>
  <c r="I97" i="2"/>
  <c r="J97" i="2" s="1"/>
  <c r="I76" i="2"/>
  <c r="J76" i="2" s="1"/>
  <c r="I72" i="2"/>
  <c r="J72" i="2" s="1"/>
  <c r="I55" i="2"/>
  <c r="J55" i="2" s="1"/>
  <c r="I51" i="2"/>
  <c r="J51" i="2" s="1"/>
  <c r="I37" i="2"/>
  <c r="J37" i="2" s="1"/>
  <c r="I33" i="2"/>
  <c r="J33" i="2" s="1"/>
  <c r="I29" i="2"/>
  <c r="J29" i="2" s="1"/>
  <c r="I25" i="2"/>
  <c r="J25" i="2" s="1"/>
  <c r="I21" i="2"/>
  <c r="J21" i="2" s="1"/>
  <c r="I17" i="2"/>
  <c r="J17" i="2" s="1"/>
  <c r="I13" i="2"/>
  <c r="J13" i="2" s="1"/>
  <c r="I45" i="2"/>
  <c r="J45" i="2" s="1"/>
  <c r="I75" i="2"/>
  <c r="J75" i="2" s="1"/>
  <c r="I58" i="2"/>
  <c r="J58" i="2" s="1"/>
  <c r="I92" i="2"/>
  <c r="J92" i="2" s="1"/>
  <c r="I88" i="2"/>
  <c r="J88" i="2" s="1"/>
  <c r="I84" i="2"/>
  <c r="J84" i="2" s="1"/>
  <c r="I80" i="2"/>
  <c r="J80" i="2" s="1"/>
  <c r="I67" i="2"/>
  <c r="J67" i="2" s="1"/>
  <c r="I100" i="2"/>
  <c r="J100" i="2" s="1"/>
  <c r="O97" i="2" l="1"/>
  <c r="N97" i="2" s="1"/>
  <c r="L97" i="2"/>
  <c r="L82" i="2"/>
  <c r="O82" i="2"/>
  <c r="N82" i="2" s="1"/>
  <c r="O89" i="2"/>
  <c r="N89" i="2" s="1"/>
  <c r="L89" i="2"/>
  <c r="O31" i="2"/>
  <c r="N31" i="2" s="1"/>
  <c r="L31" i="2"/>
  <c r="O73" i="2"/>
  <c r="N73" i="2" s="1"/>
  <c r="L73" i="2"/>
  <c r="O98" i="2"/>
  <c r="N98" i="2" s="1"/>
  <c r="L98" i="2"/>
  <c r="O10" i="2"/>
  <c r="N10" i="2" s="1"/>
  <c r="L10" i="2"/>
  <c r="O67" i="2"/>
  <c r="N67" i="2" s="1"/>
  <c r="L67" i="2"/>
  <c r="L65" i="2"/>
  <c r="O65" i="2"/>
  <c r="N65" i="2" s="1"/>
  <c r="O88" i="2"/>
  <c r="N88" i="2" s="1"/>
  <c r="L88" i="2"/>
  <c r="O74" i="2"/>
  <c r="N74" i="2" s="1"/>
  <c r="L74" i="2"/>
  <c r="L24" i="2"/>
  <c r="O24" i="2"/>
  <c r="N24" i="2" s="1"/>
  <c r="O95" i="2"/>
  <c r="L95" i="2"/>
  <c r="O60" i="2"/>
  <c r="N60" i="2" s="1"/>
  <c r="L60" i="2"/>
  <c r="L70" i="2"/>
  <c r="O70" i="2"/>
  <c r="N70" i="2" s="1"/>
  <c r="L87" i="2"/>
  <c r="O87" i="2"/>
  <c r="N87" i="2" s="1"/>
  <c r="O42" i="2"/>
  <c r="L42" i="2"/>
  <c r="O64" i="2"/>
  <c r="L64" i="2"/>
  <c r="O27" i="2"/>
  <c r="N27" i="2" s="1"/>
  <c r="L27" i="2"/>
  <c r="O85" i="2"/>
  <c r="N85" i="2" s="1"/>
  <c r="L85" i="2"/>
  <c r="O93" i="2"/>
  <c r="N93" i="2" s="1"/>
  <c r="L93" i="2"/>
  <c r="O99" i="2"/>
  <c r="N99" i="2" s="1"/>
  <c r="L99" i="2"/>
  <c r="L11" i="2"/>
  <c r="O11" i="2"/>
  <c r="N11" i="2" s="1"/>
  <c r="L83" i="2"/>
  <c r="O83" i="2"/>
  <c r="N83" i="2" s="1"/>
  <c r="L91" i="2"/>
  <c r="O91" i="2"/>
  <c r="N91" i="2" s="1"/>
  <c r="O46" i="2"/>
  <c r="N46" i="2" s="1"/>
  <c r="L46" i="2"/>
  <c r="L69" i="2"/>
  <c r="O69" i="2"/>
  <c r="N69" i="2" s="1"/>
  <c r="O92" i="2"/>
  <c r="N92" i="2" s="1"/>
  <c r="L92" i="2"/>
  <c r="O75" i="2"/>
  <c r="N75" i="2" s="1"/>
  <c r="L75" i="2"/>
  <c r="O14" i="2"/>
  <c r="N14" i="2" s="1"/>
  <c r="L14" i="2"/>
  <c r="O53" i="2"/>
  <c r="N53" i="2" s="1"/>
  <c r="L53" i="2"/>
  <c r="L36" i="2"/>
  <c r="O36" i="2"/>
  <c r="N36" i="2" s="1"/>
  <c r="O34" i="2"/>
  <c r="N34" i="2" s="1"/>
  <c r="L34" i="2"/>
  <c r="O59" i="2"/>
  <c r="N59" i="2" s="1"/>
  <c r="L59" i="2"/>
  <c r="O55" i="2"/>
  <c r="N55" i="2" s="1"/>
  <c r="L55" i="2"/>
  <c r="L66" i="2"/>
  <c r="O66" i="2"/>
  <c r="N66" i="2" s="1"/>
  <c r="O54" i="2"/>
  <c r="N54" i="2" s="1"/>
  <c r="L54" i="2"/>
  <c r="L100" i="2"/>
  <c r="O100" i="2"/>
  <c r="N100" i="2" s="1"/>
  <c r="L47" i="2"/>
  <c r="O47" i="2"/>
  <c r="N47" i="2" s="1"/>
  <c r="O15" i="2"/>
  <c r="N15" i="2" s="1"/>
  <c r="L15" i="2"/>
  <c r="O23" i="2"/>
  <c r="N23" i="2" s="1"/>
  <c r="L23" i="2"/>
  <c r="O16" i="2"/>
  <c r="N16" i="2" s="1"/>
  <c r="L16" i="2"/>
  <c r="L86" i="2"/>
  <c r="O86" i="2"/>
  <c r="N86" i="2" s="1"/>
  <c r="O28" i="2"/>
  <c r="N28" i="2" s="1"/>
  <c r="L28" i="2"/>
  <c r="O18" i="2"/>
  <c r="N18" i="2" s="1"/>
  <c r="L18" i="2"/>
  <c r="O61" i="2"/>
  <c r="N61" i="2" s="1"/>
  <c r="L61" i="2"/>
  <c r="O26" i="2"/>
  <c r="N26" i="2" s="1"/>
  <c r="L26" i="2"/>
  <c r="O30" i="2"/>
  <c r="N30" i="2" s="1"/>
  <c r="L30" i="2"/>
  <c r="O38" i="2"/>
  <c r="N38" i="2" s="1"/>
  <c r="L38" i="2"/>
  <c r="L48" i="2"/>
  <c r="O48" i="2"/>
  <c r="N48" i="2" s="1"/>
  <c r="L62" i="2"/>
  <c r="O62" i="2"/>
  <c r="N62" i="2" s="1"/>
  <c r="O56" i="2"/>
  <c r="N56" i="2" s="1"/>
  <c r="L56" i="2"/>
  <c r="O76" i="2"/>
  <c r="N76" i="2" s="1"/>
  <c r="L76" i="2"/>
  <c r="O101" i="2"/>
  <c r="N101" i="2" s="1"/>
  <c r="L101" i="2"/>
  <c r="O9" i="2"/>
  <c r="L9" i="2"/>
  <c r="O90" i="2"/>
  <c r="N90" i="2" s="1"/>
  <c r="L90" i="2"/>
  <c r="O84" i="2"/>
  <c r="N84" i="2" s="1"/>
  <c r="L84" i="2"/>
  <c r="O81" i="2"/>
  <c r="N81" i="2" s="1"/>
  <c r="L81" i="2"/>
  <c r="O58" i="2"/>
  <c r="N58" i="2" s="1"/>
  <c r="L58" i="2"/>
  <c r="L20" i="2"/>
  <c r="O20" i="2"/>
  <c r="N20" i="2" s="1"/>
  <c r="O35" i="2"/>
  <c r="N35" i="2" s="1"/>
  <c r="L35" i="2"/>
  <c r="O13" i="2"/>
  <c r="L13" i="2"/>
  <c r="O22" i="2"/>
  <c r="N22" i="2" s="1"/>
  <c r="L22" i="2"/>
  <c r="O21" i="2"/>
  <c r="N21" i="2" s="1"/>
  <c r="L21" i="2"/>
  <c r="O25" i="2"/>
  <c r="N25" i="2" s="1"/>
  <c r="L25" i="2"/>
  <c r="L44" i="2"/>
  <c r="O44" i="2"/>
  <c r="N44" i="2" s="1"/>
  <c r="L96" i="2"/>
  <c r="O96" i="2"/>
  <c r="N96" i="2" s="1"/>
  <c r="O57" i="2"/>
  <c r="N57" i="2" s="1"/>
  <c r="L57" i="2"/>
  <c r="O72" i="2"/>
  <c r="L72" i="2"/>
  <c r="O77" i="2"/>
  <c r="N77" i="2" s="1"/>
  <c r="L77" i="2"/>
  <c r="O102" i="2"/>
  <c r="N102" i="2" s="1"/>
  <c r="L102" i="2"/>
  <c r="O43" i="2"/>
  <c r="N43" i="2" s="1"/>
  <c r="L43" i="2"/>
  <c r="O80" i="2"/>
  <c r="L80" i="2"/>
  <c r="O68" i="2"/>
  <c r="N68" i="2" s="1"/>
  <c r="L68" i="2"/>
  <c r="O39" i="2"/>
  <c r="N39" i="2" s="1"/>
  <c r="L39" i="2"/>
  <c r="O78" i="2"/>
  <c r="N78" i="2" s="1"/>
  <c r="L78" i="2"/>
  <c r="O45" i="2"/>
  <c r="N45" i="2" s="1"/>
  <c r="L45" i="2"/>
  <c r="L32" i="2"/>
  <c r="O32" i="2"/>
  <c r="N32" i="2" s="1"/>
  <c r="O17" i="2"/>
  <c r="N17" i="2" s="1"/>
  <c r="L17" i="2"/>
  <c r="O40" i="2"/>
  <c r="N40" i="2" s="1"/>
  <c r="L40" i="2"/>
  <c r="O29" i="2"/>
  <c r="N29" i="2" s="1"/>
  <c r="L29" i="2"/>
  <c r="O33" i="2"/>
  <c r="N33" i="2" s="1"/>
  <c r="L33" i="2"/>
  <c r="O37" i="2"/>
  <c r="N37" i="2" s="1"/>
  <c r="L37" i="2"/>
  <c r="O51" i="2"/>
  <c r="L51" i="2"/>
  <c r="O52" i="2"/>
  <c r="N52" i="2" s="1"/>
  <c r="L52" i="2"/>
  <c r="O19" i="2"/>
  <c r="N19" i="2" s="1"/>
  <c r="L19" i="2"/>
  <c r="N51" i="2" l="1"/>
  <c r="N50" i="2" s="1"/>
  <c r="O50" i="2"/>
  <c r="N9" i="2"/>
  <c r="N8" i="2" s="1"/>
  <c r="O8" i="2"/>
  <c r="N72" i="2"/>
  <c r="N71" i="2" s="1"/>
  <c r="O71" i="2"/>
  <c r="C14" i="3" s="1"/>
  <c r="N13" i="2"/>
  <c r="N12" i="2" s="1"/>
  <c r="O12" i="2"/>
  <c r="C9" i="3" s="1"/>
  <c r="N42" i="2"/>
  <c r="N41" i="2" s="1"/>
  <c r="O41" i="2"/>
  <c r="C10" i="3" s="1"/>
  <c r="N64" i="2"/>
  <c r="N63" i="2" s="1"/>
  <c r="O63" i="2"/>
  <c r="C13" i="3" s="1"/>
  <c r="N80" i="2"/>
  <c r="N79" i="2" s="1"/>
  <c r="O79" i="2"/>
  <c r="C15" i="3" s="1"/>
  <c r="N95" i="2"/>
  <c r="N94" i="2" s="1"/>
  <c r="O94" i="2"/>
  <c r="C16" i="3" s="1"/>
  <c r="K10" i="3" l="1"/>
  <c r="I10" i="3"/>
  <c r="G10" i="3"/>
  <c r="E10" i="3"/>
  <c r="M10" i="3" s="1"/>
  <c r="I16" i="3"/>
  <c r="K16" i="3"/>
  <c r="G16" i="3"/>
  <c r="E16" i="3"/>
  <c r="I9" i="3"/>
  <c r="K9" i="3"/>
  <c r="G9" i="3"/>
  <c r="E9" i="3"/>
  <c r="O103" i="2"/>
  <c r="C8" i="3"/>
  <c r="K15" i="3"/>
  <c r="I15" i="3"/>
  <c r="G15" i="3"/>
  <c r="E15" i="3"/>
  <c r="K13" i="3"/>
  <c r="I13" i="3"/>
  <c r="G13" i="3"/>
  <c r="E13" i="3"/>
  <c r="M13" i="3" s="1"/>
  <c r="K14" i="3"/>
  <c r="I14" i="3"/>
  <c r="G14" i="3"/>
  <c r="E14" i="3"/>
  <c r="N103" i="2"/>
  <c r="C12" i="3"/>
  <c r="O49" i="2"/>
  <c r="C11" i="3" s="1"/>
  <c r="M15" i="3" l="1"/>
  <c r="C17" i="3"/>
  <c r="K8" i="3"/>
  <c r="I8" i="3"/>
  <c r="G8" i="3"/>
  <c r="E8" i="3"/>
  <c r="M9" i="3"/>
  <c r="M16" i="3"/>
  <c r="K11" i="3"/>
  <c r="I11" i="3"/>
  <c r="G11" i="3"/>
  <c r="E11" i="3"/>
  <c r="M11" i="3" s="1"/>
  <c r="M14" i="3"/>
  <c r="H17" i="3" l="1"/>
  <c r="D17" i="3"/>
  <c r="M8" i="3"/>
  <c r="M17" i="3" s="1"/>
  <c r="L17" i="3" s="1"/>
  <c r="F17" i="3"/>
  <c r="J17" i="3"/>
</calcChain>
</file>

<file path=xl/sharedStrings.xml><?xml version="1.0" encoding="utf-8"?>
<sst xmlns="http://schemas.openxmlformats.org/spreadsheetml/2006/main" count="548" uniqueCount="276">
  <si>
    <t>Prefeitura Municipal de Jaraguá do Sul - SC</t>
  </si>
  <si>
    <t>SAMAE - Serviço Autônomo Municipal de Água e Esgoto</t>
  </si>
  <si>
    <t>Data do documento:</t>
  </si>
  <si>
    <t>01/09/2025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</si>
  <si>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</si>
  <si>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</si>
  <si>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</si>
  <si>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</si>
  <si>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</si>
  <si>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</si>
  <si>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</si>
  <si>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</si>
  <si>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</si>
  <si>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</si>
  <si>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</si>
  <si>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</si>
  <si>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SAMAE - EXECUÇÃO DE OBRAS NO ENTORNO DO NOVO ALMOXARIFADO CENTRAL DO SAMAE DE JARAGUÁ DO SUL, COMPREENDENDO OS SERVIÇOS DE DRENAGEM, TERRAPLENAGEM, PAVIMENTAÇÃO ASFÁLTICA, CALÇADAS, SINALIZAÇÃO, CERCAMENTO E PORTÕES DE ACESSO.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</si>
  <si>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</si>
  <si>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</si>
  <si>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</si>
  <si>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</si>
  <si>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</si>
  <si>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</si>
  <si>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</si>
  <si>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</si>
  <si>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</si>
  <si>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</si>
  <si>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</si>
  <si>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</si>
  <si>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</si>
  <si>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</si>
  <si>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</si>
  <si>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</si>
  <si>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</si>
  <si>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</si>
  <si>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</si>
  <si>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</si>
  <si>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</si>
  <si>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</si>
  <si>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ADMINISTRAÇÃO LOCAL</t>
  </si>
  <si>
    <t>Etapa</t>
  </si>
  <si>
    <t>1.1</t>
  </si>
  <si>
    <t>TOPOGRAFIA (PESSOAL, VEÍCULOS, EQUIPAMENTOS)</t>
  </si>
  <si>
    <t>MÊS</t>
  </si>
  <si>
    <t>1.2</t>
  </si>
  <si>
    <t>ADMINISTRAÇÃO LOCAL (PESSOAL, VEÍCULOS, EQUIPAMENTOS)</t>
  </si>
  <si>
    <t>1.3</t>
  </si>
  <si>
    <t>LABORATÓRIO DE SOLOS, CONCRETO E ASFALTO (PESSOAL, VEÍCULOS, EQUIPAMENTOS)</t>
  </si>
  <si>
    <t>2</t>
  </si>
  <si>
    <t>DRENAGEM</t>
  </si>
  <si>
    <t>2.1</t>
  </si>
  <si>
    <t>ESCAVAÇÃO MECÂNICA DE VALA EM MATERIAL DE 2ª CATEGORIA</t>
  </si>
  <si>
    <t>M³</t>
  </si>
  <si>
    <t>2.2</t>
  </si>
  <si>
    <t>TRANSPORTE COM CAMINHÃO BASCULANTE DE 10 M³ - RODOVIA EM REVESTIMENTO PRIMÁRIO</t>
  </si>
  <si>
    <t>TKM</t>
  </si>
  <si>
    <t>2.3</t>
  </si>
  <si>
    <t>ESPALHAMENTO DE MATERIAL EM BOTA-FORA</t>
  </si>
  <si>
    <t>2.4</t>
  </si>
  <si>
    <t>ESCAVAÇÃO E CARGA DE MATERIAL DE JAZIDA COM ESCAVADEIRA HIDRÁULICA DE 1,56 M³</t>
  </si>
  <si>
    <t>2.5</t>
  </si>
  <si>
    <t>2.6</t>
  </si>
  <si>
    <t>REATERRO DE VALA COM BRITA</t>
  </si>
  <si>
    <t>M3</t>
  </si>
  <si>
    <t>2.7</t>
  </si>
  <si>
    <t>LASTRO DE BRITA COMERCIAL COMPACTADO COM SOQUETE VIBRATÓRIO - ESPALHAMENTO MANUAL</t>
  </si>
  <si>
    <t>2.8</t>
  </si>
  <si>
    <t>TRANSPORTE COM CAMINHÃO BASCULANTE DE 10 M³ - RODOVIA PAVIMENTADA</t>
  </si>
  <si>
    <t>2.9</t>
  </si>
  <si>
    <t>FORNECIMENTO E ASSENTAMENTO DE TUBO DE CONCRETO SIMPLES D= 30CM</t>
  </si>
  <si>
    <t>M</t>
  </si>
  <si>
    <t>2.10</t>
  </si>
  <si>
    <t>FORNECIMENTO E ASSENTAMENTO DE TUBO DE CONCRETO ARMADO D= 40CM PA1</t>
  </si>
  <si>
    <t>2.11</t>
  </si>
  <si>
    <t>FORNECIMENTO E ASSENTAMENTO DE TUBO DE CONCRETO ARMADO D= 60CM PA1</t>
  </si>
  <si>
    <t>2.12</t>
  </si>
  <si>
    <t>ASSENTAMENTO DE TUBO DE CONCRETO SIMPLES D= 40CM - TUBO REMOVIDO REAPROVEITADO</t>
  </si>
  <si>
    <t>2.13</t>
  </si>
  <si>
    <t>ASSENTAMENTO DE TUBO DE CONCRETO SIMPLES D= 60CM - TUBO REMOVIDO REAPROVEITADO</t>
  </si>
  <si>
    <t>2.14</t>
  </si>
  <si>
    <t>BOCA DE LOBO PARA TUBO D= 40CM (BL I)</t>
  </si>
  <si>
    <t>UN</t>
  </si>
  <si>
    <t>2.15</t>
  </si>
  <si>
    <t>BOCA DE LOBO PARA TUBO D= 60CM - H &lt;1,5M (BL II)</t>
  </si>
  <si>
    <t>2.16</t>
  </si>
  <si>
    <t>BOCA DE LOBO PARA TUBO D= 60CM - H &gt; 3,5M (BL III)</t>
  </si>
  <si>
    <t>2.17</t>
  </si>
  <si>
    <t>CAIXA DE LIGAÇÃO EM ALVENARIA PARA D= 60CM (CL I)</t>
  </si>
  <si>
    <t>2.18</t>
  </si>
  <si>
    <t>CAIXA DE PASSAGEM PLUVIAL 50X50CM (CPL)</t>
  </si>
  <si>
    <t>2.19</t>
  </si>
  <si>
    <t>POÇO DE VISITA EM ALVENARIA PARA D= 60CM (PV I)</t>
  </si>
  <si>
    <t>2.20</t>
  </si>
  <si>
    <t>REFORMA E LIMPEZA DE ESTRUTURAS DE DRENAGEM EM ALVENARIA</t>
  </si>
  <si>
    <t>2.21</t>
  </si>
  <si>
    <t>SUBSTITUIÇÃO DE GRELHA METÁLICA EM BOCA DE LOBO EXISTENTE (60X75CM)</t>
  </si>
  <si>
    <t>2.22</t>
  </si>
  <si>
    <t>MUDANÇA DE BOCA DE LOBO PARA CAIXA DE LIGAÇÃO</t>
  </si>
  <si>
    <t>2.23</t>
  </si>
  <si>
    <t>GRELHA METÁLICA ARTICULADA 80X75CM</t>
  </si>
  <si>
    <t>2.24</t>
  </si>
  <si>
    <t>BOCA DE BSTC D = 0,60 M - ESCONSIDADE 0° - AREIA E BRITA COMERCIAIS - ALAS RETAS</t>
  </si>
  <si>
    <t>2.25</t>
  </si>
  <si>
    <t>DISSIPADOR DE ENERGIA - DEB 180-263 - AREIA, BRITA E PEDRA DE MÃO COMERCIAIS</t>
  </si>
  <si>
    <t>2.26</t>
  </si>
  <si>
    <t>2.27</t>
  </si>
  <si>
    <t>DRENO TIPO 50X80CM</t>
  </si>
  <si>
    <t>2.28</t>
  </si>
  <si>
    <t>REMOÇÃO DE TUBOS DE CONCRETO COM DIÂMETRO DE 0,40 M A 1,00 M EM VALAS E BUEIROS</t>
  </si>
  <si>
    <t>3</t>
  </si>
  <si>
    <t>TERRAPLENAGEM</t>
  </si>
  <si>
    <t>3.1</t>
  </si>
  <si>
    <t>ESCAVAÇÃO, CARGA E TRANSPORTE DE MATERIAL DE 2ª CATEGORIA - DMT DE 200 A 400 M - CAMINHO DE SERVIÇO EM LEITO NATURAL - COM ESCAVADEIRA E CAMINHÃO BASCULANTE DE 14 M³</t>
  </si>
  <si>
    <t>3.2</t>
  </si>
  <si>
    <t>3.3</t>
  </si>
  <si>
    <t>3.4</t>
  </si>
  <si>
    <t>3.5</t>
  </si>
  <si>
    <t>COMPACTAÇÃO DE ATERROS A 100% DO PROCTOR NORMAL</t>
  </si>
  <si>
    <t>3.6</t>
  </si>
  <si>
    <t>DEMOLIÇÃO MECÂNICA DE CONCRETO ARMADO COM ESCAVADEIRA HIDRÁULICA</t>
  </si>
  <si>
    <t>3.7</t>
  </si>
  <si>
    <t>4</t>
  </si>
  <si>
    <t>PAVIMENTAÇÃO ASFÁLTICA</t>
  </si>
  <si>
    <t>4.1</t>
  </si>
  <si>
    <t>PAVIMENTO NOVO</t>
  </si>
  <si>
    <t>4.1.1</t>
  </si>
  <si>
    <t>REGULARIZAÇÃO DO SUBLEITO - 100% PROCTOR INTERMEDIÁRIO</t>
  </si>
  <si>
    <t>M²</t>
  </si>
  <si>
    <t>4.1.2</t>
  </si>
  <si>
    <t>BASE OU SUB-BASE DE MACADAME SECO COM BRITA COMERCIAL - 100% PROCTOR MODIFICADO</t>
  </si>
  <si>
    <t>4.1.3</t>
  </si>
  <si>
    <t>4.1.4</t>
  </si>
  <si>
    <t>BASE OU SUB-BASE DE BRITA GRADUADA COM BRITA COMERCIAL - 100% PROCTOR MODIFICADO</t>
  </si>
  <si>
    <t>4.1.5</t>
  </si>
  <si>
    <t>4.1.6</t>
  </si>
  <si>
    <t>IMPRIMAÇÃO COM EMULSÃO ASFÁLTICA</t>
  </si>
  <si>
    <t>4.1.7</t>
  </si>
  <si>
    <t>EMULSÃO ASFÁLTICA PARA IMPRIMAÇÃO EAI - INCLUSO TRANSPORTE</t>
  </si>
  <si>
    <t>T</t>
  </si>
  <si>
    <t>4.1.8</t>
  </si>
  <si>
    <t>PINTURA DE LIGAÇÃO</t>
  </si>
  <si>
    <t>4.1.9</t>
  </si>
  <si>
    <t>EMULSÃO ASFÁLTICA RR-1C - INCLUSO TRANSPORTE</t>
  </si>
  <si>
    <t>4.1.10</t>
  </si>
  <si>
    <t>CONCRETO ASFÁLTICO COM ASFALTO POLÍMERO - FAIXA C - AREIA E BRITA COMERCIAIS</t>
  </si>
  <si>
    <t>4.1.11</t>
  </si>
  <si>
    <t>4.1.12</t>
  </si>
  <si>
    <t>CIMENTO ASFÁLTICO CAP 50/70 - INCLUSO TRANSPORTE</t>
  </si>
  <si>
    <t>5</t>
  </si>
  <si>
    <t>MEIO-FIO E PASSEIOS</t>
  </si>
  <si>
    <t>5.1</t>
  </si>
  <si>
    <t>MEIO-FIO DE CONCRETO - MFC 06 - AREIA E BRITA COMERCIAIS - FÔRMA DE MADEIRA</t>
  </si>
  <si>
    <t>5.2</t>
  </si>
  <si>
    <t>MEIO-FIO DE CONCRETO - MFC 05 - AREIA EXTRAÍDA E BRITA PRODUZIDA - FÔRMA DE MADEIRA</t>
  </si>
  <si>
    <t>5.3</t>
  </si>
  <si>
    <t>ASSENTAMENTO DE BLOCOS DE CONCRETO INTERTRAVADO LISO OU TÁTIL 20X20X6CM FCK 35MPA, INCLUSIVE COLCHÃO DE ASSENTAMENTO COM REAPROVEITAMENTO DOS BLOCOS REMOVIDOS</t>
  </si>
  <si>
    <t>M2</t>
  </si>
  <si>
    <t>5.4</t>
  </si>
  <si>
    <t>ENLEIVAMENTO</t>
  </si>
  <si>
    <t>5.5</t>
  </si>
  <si>
    <t>REATERRO E COMPACTAÇÃO COM SOQUETE VIBRATÓRIO</t>
  </si>
  <si>
    <t>5.6</t>
  </si>
  <si>
    <t>5.7</t>
  </si>
  <si>
    <t>PASSEIO EM CONCRETO FCK 20MPA (E= 5CM) SOBRE LASTRO DE BRITA (E= 5CM), INCLUSIVE FÔRMAS</t>
  </si>
  <si>
    <t>6</t>
  </si>
  <si>
    <t>SINALIZAÇÃO</t>
  </si>
  <si>
    <t>6.1</t>
  </si>
  <si>
    <t>PINTURA DE SETAS E ZEBRADOS COM TINTA ACRÍLICA EMULSIONADA EM ÁGUA - ESPESSURA DE 0,5 MM</t>
  </si>
  <si>
    <t>6.2</t>
  </si>
  <si>
    <t>6.3</t>
  </si>
  <si>
    <t>6.4</t>
  </si>
  <si>
    <t>FORNECIMENTO E IMPLANTAÇÃO DE PLACAS TOTALMENTE REFLETIVAS DE REGULAMENTAÇÃO TIPO OCTOGONAL (R1 - PARE) L= 25CM, INCLUSIVE SUPORTE METÁLICO E BASE DE CONCRETO CONFORME DETALHE</t>
  </si>
  <si>
    <t>6.5</t>
  </si>
  <si>
    <t>FORNECIMENTO E IMPLANTAÇÃO DE PLACAS TOTALMENTE REFLETIVAS DE ADVERTÊNCIA TIPO QUADRADA 50X50CM, INCLUSIVE SUPORTE METÁLICO E BASE DE CONCRETO CONFORME DETALHE</t>
  </si>
  <si>
    <t>6.6</t>
  </si>
  <si>
    <t>FORNECIMENTO E IMPLANTAÇÃO DE PLACAS TOTALMENTE REFLETIVAS DE REGULAMENTAÇÃO TIPO CIRCULAR D= 50CM, INCLUSIVE SUPORTE METÁLICO E BASE DE CONCRETO CONFORME DETALHE</t>
  </si>
  <si>
    <t>6.7</t>
  </si>
  <si>
    <t>FORNECIMENTO E IMPLANTAÇÃO DE PLACAS TOTALMENTE REFLETIVAS RETANGULAR DE INFORMAÇÃO 100X100CM, INCLUSIVE SUPORTE METÁLICO E BASE DE CONCRETO CONFORME DETALHE</t>
  </si>
  <si>
    <t>7</t>
  </si>
  <si>
    <t>CERCAMENTO</t>
  </si>
  <si>
    <t>7.1</t>
  </si>
  <si>
    <t>REMOÇÃO DE CERCAS E MOURÕES, DE FORMA MANUAL, SEM REAPROVEITAMENTO. AF_09/2023</t>
  </si>
  <si>
    <t>7.2</t>
  </si>
  <si>
    <t>DEMOLIÇÃO DE ESTRUTURA DE CONCRETO ARMADO DE FORMA MECANIZADA COM ESCAVADEIRA HIDRÁULICA, SEM REAPROVEITAMENTO</t>
  </si>
  <si>
    <t>7.3</t>
  </si>
  <si>
    <t>CARGA, MANOBRA E DESCARGA DE ENTULHO EM CAMINHÃO BASCULANTE 6 M³ - CARGA COM ESCAVADEIRA HIDRÁULICA (CAÇAMBA DE 0,80 M³ / 111 HP) E DESCARGA LIVRE (UNIDADE: M3). AF_07/2020</t>
  </si>
  <si>
    <t>7.4</t>
  </si>
  <si>
    <t>TRANSPORTE COM CAMINHÃO BASCULANTE DE 6 M³, EM VIA URBANA PAVIMENTADA, DMT ATÉ 30 KM (UNIDADE: TXKM). AF_07/2020</t>
  </si>
  <si>
    <t>TXKM</t>
  </si>
  <si>
    <t>7.5</t>
  </si>
  <si>
    <t>ESTACA BROCA DE CONCRETO, DIÂMETRO DE 20CM, ESCAVAÇÃO MANUAL COM TRADO CONCHA, COM ARMADURA DE ARRANQUE. AF_05/2020</t>
  </si>
  <si>
    <t>7.6</t>
  </si>
  <si>
    <t>ESCAVAÇÃO MANUAL DE VALA. AF_09/2024</t>
  </si>
  <si>
    <t>7.7</t>
  </si>
  <si>
    <t>LASTRO COM MATERIAL GRANULAR (PEDRA BRITADA N.1 E PEDRA BRITADA N.2), APLICADO EM PISOS OU LAJES SOBRE SOLO, ESPESSURA DE *10 CM*. AF_01/2024</t>
  </si>
  <si>
    <t>7.8</t>
  </si>
  <si>
    <t>FABRICAÇÃO, MONTAGEM E DESMONTAGEM DE FÔRMA PARA VIGA BALDRAME, EM MADEIRA SERRADA, E=25 MM, 4 UTILIZAÇÕES. AF_01/2024</t>
  </si>
  <si>
    <t>7.9</t>
  </si>
  <si>
    <t>ARMAÇÃO DE SAPATA ISOLADA, VIGA BALDRAME E SAPATA CORRIDA UTILIZANDO AÇO CA-50 DE 6,3 MM - MONTAGEM. AF_01/2024</t>
  </si>
  <si>
    <t>KG</t>
  </si>
  <si>
    <t>7.10</t>
  </si>
  <si>
    <t>ARMAÇÃO DE SAPATA ISOLADA, VIGA BALDRAME E SAPATA CORRIDA UTILIZANDO AÇO CA-50 DE 8 MM - MONTAGEM. AF_01/2024</t>
  </si>
  <si>
    <t>7.11</t>
  </si>
  <si>
    <t>CONCRETAGEM DE BLOCO DE COROAMENTO OU VIGA BALDRAME, FCK 30 MPA, COM USO DE BOMBA - LANÇAMENTO, ADENSAMENTO E ACABAMENTO. AF_01/2024</t>
  </si>
  <si>
    <t>7.12</t>
  </si>
  <si>
    <t>CERCAMENTO EM MOURÃO DE CONCRETO CURVO, COM TELA DE AÇO GALVANIZADO REVESTIDO EM PVC, COM 3 FIADAS DE ARAME FARPADO SUPERIOR, E CHUMBAMENTO EM VIGA BALDRAME - FORNECIMENTO E INSTALAÇÃO</t>
  </si>
  <si>
    <t>7.13</t>
  </si>
  <si>
    <t>APLICAÇÃO MANUAL DE FUNDO SELADOR ACRÍLICO EM PAREDES EXTERNAS DE CASAS. AF_03/2024</t>
  </si>
  <si>
    <t>7.14</t>
  </si>
  <si>
    <t>APLICAÇÃO MANUAL DE PINTURA COM TINTA POLIURETANO ACRÍLICO BRILHANTE, DUAS DEMÃOS.</t>
  </si>
  <si>
    <t>8</t>
  </si>
  <si>
    <t>PORTÕES DE ACESSO</t>
  </si>
  <si>
    <t>8.1</t>
  </si>
  <si>
    <t>MONTAGEM E DESMONTAGEM DE FÔRMA DE PILARES RETANGULARES E ESTRUTURAS SIMILARES, PÉ-DIREITO SIMPLES, EM MADEIRA SERRADA, 4 UTILIZAÇÕES. AF_09/2020</t>
  </si>
  <si>
    <t>8.2</t>
  </si>
  <si>
    <t>ARMAÇÃO DE PILAR OU VIGA DE ESTRUTURA CONVENCIONAL DE CONCRETO ARMADO UTILIZANDO AÇO CA-60 DE 5,0 MM - MONTAGEM. AF_06/2022</t>
  </si>
  <si>
    <t>8.3</t>
  </si>
  <si>
    <t>ARMAÇÃO DE PILAR OU VIGA DE ESTRUTURA CONVENCIONAL DE CONCRETO ARMADO UTILIZANDO AÇO CA-50 DE 8,0 MM - MONTAGEM. AF_06/2022</t>
  </si>
  <si>
    <t>8.4</t>
  </si>
  <si>
    <t>CONCRETAGEM DE PILARES, FCK = 25 MPA, COM USO DE BALDES - LANÇAMENTO, ADENSAMENTO E ACABAMENTO. AF_02/2022</t>
  </si>
  <si>
    <t>8.5</t>
  </si>
  <si>
    <t>CONCRETAGEM DE BLOCO DE COROAMENTO OU VIGA BALDRAME, FCK 30 MPA, COM USO DE JERICA - LANÇAMENTO, ADENSAMENTO E ACABAMENTO. AF_01/2024</t>
  </si>
  <si>
    <t>8.6</t>
  </si>
  <si>
    <t>CERCA/GRADIL NYLOFOR H=2,03M, MALHA 5X20CM - FIO 5 MM, REVESTIDOS EM POLIESTE R POR PROCESSO DE PINTURA ELETROSTÁTICA NAS CORES VERDE OU BRANCA. FORNECIMEN TO E INSTALAÇÃO. INCLUSIVE POSTE E ACESSÓRIOS.</t>
  </si>
  <si>
    <t>8.7</t>
  </si>
  <si>
    <t>PORTÃO DE ABRIR EM GRADIL NYLOFOR 3D, PINTADO NAS CORES VERDE OU BRANCO OU AZ UL, BELGO OU SIMILAR, INCLUSIVE FERRAGENS E ACESSÓRIOS</t>
  </si>
  <si>
    <t>8.8</t>
  </si>
  <si>
    <t>PORTÃO EM GRADIL BELGO NYLOFORD 3D, DE CORRER, SOLDADO EM QUADRO DE TUBO GALV . 2" COM CANTONEIRA 3/4", MONTANTES EM TUBO GALVANIZADO 4", INCLUSIVE FERROLH O E RODÍZIOS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</si>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</sst>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1907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15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4" fontId="22" fillId="3" borderId="1" xfId="0" applyNumberFormat="1" applyFont="1" applyFill="1" applyBorder="1" applyAlignment="1">
      <alignment horizontal="righ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0" fontId="25" fillId="0" borderId="0" xfId="0" applyFont="1"/>
    <xf numFmtId="0" fontId="26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top"/>
    </xf>
    <xf numFmtId="168" fontId="29" fillId="0" borderId="1" xfId="0" applyNumberFormat="1" applyFont="1" applyBorder="1" applyAlignment="1">
      <alignment horizontal="right" vertical="top"/>
    </xf>
    <xf numFmtId="169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169" fontId="32" fillId="0" borderId="1" xfId="0" applyNumberFormat="1" applyFont="1" applyBorder="1" applyAlignment="1">
      <alignment horizontal="right" vertical="top"/>
    </xf>
    <xf numFmtId="170" fontId="33" fillId="2" borderId="1" xfId="0" applyNumberFormat="1" applyFont="1" applyFill="1" applyBorder="1" applyAlignment="1" applyProtection="1">
      <alignment horizontal="right" vertical="top"/>
      <protection locked="0"/>
    </xf>
    <xf numFmtId="171" fontId="34" fillId="0" borderId="1" xfId="0" applyNumberFormat="1" applyFont="1" applyBorder="1" applyAlignment="1">
      <alignment horizontal="right" vertical="top"/>
    </xf>
    <xf numFmtId="4" fontId="35" fillId="0" borderId="1" xfId="0" applyNumberFormat="1" applyFont="1" applyBorder="1" applyAlignment="1">
      <alignment horizontal="right" vertical="top"/>
    </xf>
    <xf numFmtId="170" fontId="36" fillId="2" borderId="1" xfId="0" applyNumberFormat="1" applyFont="1" applyFill="1" applyBorder="1" applyAlignment="1" applyProtection="1">
      <alignment horizontal="right" vertical="top"/>
      <protection locked="0"/>
    </xf>
    <xf numFmtId="169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4" fontId="40" fillId="0" borderId="1" xfId="0" applyNumberFormat="1" applyFont="1" applyBorder="1" applyAlignment="1">
      <alignment horizontal="right" vertical="top"/>
    </xf>
    <xf numFmtId="0" fontId="41" fillId="0" borderId="0" xfId="0" applyFont="1"/>
    <xf numFmtId="0" fontId="42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center" vertical="top"/>
    </xf>
    <xf numFmtId="168" fontId="45" fillId="0" borderId="1" xfId="0" applyNumberFormat="1" applyFont="1" applyBorder="1" applyAlignment="1">
      <alignment horizontal="right" vertical="top"/>
    </xf>
    <xf numFmtId="169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70" fontId="49" fillId="2" borderId="1" xfId="0" applyNumberFormat="1" applyFont="1" applyFill="1" applyBorder="1" applyAlignment="1" applyProtection="1">
      <alignment horizontal="right" vertical="top"/>
      <protection locked="0"/>
    </xf>
    <xf numFmtId="171" fontId="50" fillId="0" borderId="1" xfId="0" applyNumberFormat="1" applyFont="1" applyBorder="1" applyAlignment="1">
      <alignment horizontal="right" vertical="top"/>
    </xf>
    <xf numFmtId="4" fontId="51" fillId="0" borderId="1" xfId="0" applyNumberFormat="1" applyFont="1" applyBorder="1" applyAlignment="1">
      <alignment horizontal="right" vertical="top"/>
    </xf>
    <xf numFmtId="170" fontId="52" fillId="2" borderId="1" xfId="0" applyNumberFormat="1" applyFont="1" applyFill="1" applyBorder="1" applyAlignment="1" applyProtection="1">
      <alignment horizontal="right" vertical="top"/>
      <protection locked="0"/>
    </xf>
    <xf numFmtId="169" fontId="53" fillId="0" borderId="1" xfId="0" applyNumberFormat="1" applyFont="1" applyBorder="1" applyAlignment="1">
      <alignment horizontal="right" vertical="top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170" fontId="68" fillId="2" borderId="1" xfId="0" applyNumberFormat="1" applyFont="1" applyFill="1" applyBorder="1" applyAlignment="1" applyProtection="1">
      <alignment horizontal="right" vertical="top"/>
      <protection locked="0"/>
    </xf>
    <xf numFmtId="169" fontId="69" fillId="0" borderId="1" xfId="0" applyNumberFormat="1" applyFont="1" applyBorder="1" applyAlignment="1">
      <alignment horizontal="right" vertical="top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4" fontId="72" fillId="0" borderId="1" xfId="0" applyNumberFormat="1" applyFont="1" applyBorder="1" applyAlignment="1">
      <alignment horizontal="right" vertical="top"/>
    </xf>
    <xf numFmtId="0" fontId="73" fillId="0" borderId="0" xfId="0" applyFont="1"/>
    <xf numFmtId="0" fontId="74" fillId="3" borderId="1" xfId="0" applyFont="1" applyFill="1" applyBorder="1" applyAlignment="1">
      <alignment horizontal="left"/>
    </xf>
    <xf numFmtId="4" fontId="86" fillId="3" borderId="1" xfId="0" applyNumberFormat="1" applyFont="1" applyFill="1" applyBorder="1" applyAlignment="1">
      <alignment horizontal="right"/>
    </xf>
    <xf numFmtId="4" fontId="87" fillId="3" borderId="1" xfId="0" applyNumberFormat="1" applyFont="1" applyFill="1" applyBorder="1" applyAlignment="1">
      <alignment horizontal="right"/>
    </xf>
    <xf numFmtId="4" fontId="88" fillId="3" borderId="1" xfId="0" applyNumberFormat="1" applyFont="1" applyFill="1" applyBorder="1" applyAlignment="1">
      <alignment horizontal="right"/>
    </xf>
    <xf numFmtId="0" fontId="89" fillId="0" borderId="0" xfId="0" applyFont="1"/>
    <xf numFmtId="0" fontId="90" fillId="0" borderId="1" xfId="0" applyFont="1" applyBorder="1" applyAlignment="1">
      <alignment horizontal="left" vertical="top"/>
    </xf>
    <xf numFmtId="0" fontId="91" fillId="0" borderId="1" xfId="0" applyFont="1" applyBorder="1" applyAlignment="1">
      <alignment horizontal="left" vertical="top" wrapText="1"/>
    </xf>
    <xf numFmtId="0" fontId="92" fillId="0" borderId="1" xfId="0" applyFont="1" applyBorder="1" applyAlignment="1">
      <alignment horizontal="center" vertical="top"/>
    </xf>
    <xf numFmtId="168" fontId="93" fillId="0" borderId="1" xfId="0" applyNumberFormat="1" applyFont="1" applyBorder="1" applyAlignment="1">
      <alignment horizontal="right" vertical="top"/>
    </xf>
    <xf numFmtId="169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70" fontId="97" fillId="2" borderId="1" xfId="0" applyNumberFormat="1" applyFont="1" applyFill="1" applyBorder="1" applyAlignment="1" applyProtection="1">
      <alignment horizontal="right" vertical="top"/>
      <protection locked="0"/>
    </xf>
    <xf numFmtId="171" fontId="98" fillId="0" borderId="1" xfId="0" applyNumberFormat="1" applyFont="1" applyBorder="1" applyAlignment="1">
      <alignment horizontal="right" vertical="top"/>
    </xf>
    <xf numFmtId="4" fontId="99" fillId="0" borderId="1" xfId="0" applyNumberFormat="1" applyFont="1" applyBorder="1" applyAlignment="1">
      <alignment horizontal="right" vertical="top"/>
    </xf>
    <xf numFmtId="170" fontId="100" fillId="2" borderId="1" xfId="0" applyNumberFormat="1" applyFont="1" applyFill="1" applyBorder="1" applyAlignment="1" applyProtection="1">
      <alignment horizontal="right" vertical="top"/>
      <protection locked="0"/>
    </xf>
    <xf numFmtId="169" fontId="101" fillId="0" borderId="1" xfId="0" applyNumberFormat="1" applyFont="1" applyBorder="1" applyAlignment="1">
      <alignment horizontal="right" vertical="top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170" fontId="116" fillId="2" borderId="1" xfId="0" applyNumberFormat="1" applyFont="1" applyFill="1" applyBorder="1" applyAlignment="1" applyProtection="1">
      <alignment horizontal="right" vertical="top"/>
      <protection locked="0"/>
    </xf>
    <xf numFmtId="169" fontId="117" fillId="0" borderId="1" xfId="0" applyNumberFormat="1" applyFont="1" applyBorder="1" applyAlignment="1">
      <alignment horizontal="right" vertical="top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4" fontId="120" fillId="0" borderId="1" xfId="0" applyNumberFormat="1" applyFont="1" applyBorder="1" applyAlignment="1">
      <alignment horizontal="right" vertical="top"/>
    </xf>
    <xf numFmtId="0" fontId="121" fillId="0" borderId="0" xfId="0" applyFont="1"/>
    <xf numFmtId="0" fontId="122" fillId="0" borderId="1" xfId="0" applyFont="1" applyBorder="1" applyAlignment="1">
      <alignment horizontal="left" vertical="top"/>
    </xf>
    <xf numFmtId="0" fontId="123" fillId="0" borderId="1" xfId="0" applyFont="1" applyBorder="1" applyAlignment="1">
      <alignment horizontal="left" vertical="top" wrapText="1"/>
    </xf>
    <xf numFmtId="0" fontId="124" fillId="0" borderId="1" xfId="0" applyFont="1" applyBorder="1" applyAlignment="1">
      <alignment horizontal="center" vertical="top"/>
    </xf>
    <xf numFmtId="168" fontId="125" fillId="0" borderId="1" xfId="0" applyNumberFormat="1" applyFont="1" applyBorder="1" applyAlignment="1">
      <alignment horizontal="right" vertical="top"/>
    </xf>
    <xf numFmtId="169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70" fontId="129" fillId="2" borderId="1" xfId="0" applyNumberFormat="1" applyFont="1" applyFill="1" applyBorder="1" applyAlignment="1" applyProtection="1">
      <alignment horizontal="right" vertical="top"/>
      <protection locked="0"/>
    </xf>
    <xf numFmtId="171" fontId="130" fillId="0" borderId="1" xfId="0" applyNumberFormat="1" applyFont="1" applyBorder="1" applyAlignment="1">
      <alignment horizontal="right" vertical="top"/>
    </xf>
    <xf numFmtId="4" fontId="131" fillId="0" borderId="1" xfId="0" applyNumberFormat="1" applyFont="1" applyBorder="1" applyAlignment="1">
      <alignment horizontal="right" vertical="top"/>
    </xf>
    <xf numFmtId="170" fontId="132" fillId="2" borderId="1" xfId="0" applyNumberFormat="1" applyFont="1" applyFill="1" applyBorder="1" applyAlignment="1" applyProtection="1">
      <alignment horizontal="right" vertical="top"/>
      <protection locked="0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4" fontId="136" fillId="0" borderId="1" xfId="0" applyNumberFormat="1" applyFont="1" applyBorder="1" applyAlignment="1">
      <alignment horizontal="right" vertical="top"/>
    </xf>
    <xf numFmtId="0" fontId="137" fillId="0" borderId="0" xfId="0" applyFont="1"/>
    <xf numFmtId="0" fontId="138" fillId="0" borderId="1" xfId="0" applyFont="1" applyBorder="1" applyAlignment="1">
      <alignment horizontal="left" vertical="top"/>
    </xf>
    <xf numFmtId="0" fontId="139" fillId="0" borderId="1" xfId="0" applyFont="1" applyBorder="1" applyAlignment="1">
      <alignment horizontal="left" vertical="top" wrapText="1"/>
    </xf>
    <xf numFmtId="0" fontId="140" fillId="0" borderId="1" xfId="0" applyFont="1" applyBorder="1" applyAlignment="1">
      <alignment horizontal="center" vertical="top"/>
    </xf>
    <xf numFmtId="168" fontId="141" fillId="0" borderId="1" xfId="0" applyNumberFormat="1" applyFont="1" applyBorder="1" applyAlignment="1">
      <alignment horizontal="right" vertical="top"/>
    </xf>
    <xf numFmtId="169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70" fontId="145" fillId="2" borderId="1" xfId="0" applyNumberFormat="1" applyFont="1" applyFill="1" applyBorder="1" applyAlignment="1" applyProtection="1">
      <alignment horizontal="right" vertical="top"/>
      <protection locked="0"/>
    </xf>
    <xf numFmtId="171" fontId="146" fillId="0" borderId="1" xfId="0" applyNumberFormat="1" applyFont="1" applyBorder="1" applyAlignment="1">
      <alignment horizontal="right" vertical="top"/>
    </xf>
    <xf numFmtId="4" fontId="147" fillId="0" borderId="1" xfId="0" applyNumberFormat="1" applyFont="1" applyBorder="1" applyAlignment="1">
      <alignment horizontal="right" vertical="top"/>
    </xf>
    <xf numFmtId="170" fontId="148" fillId="2" borderId="1" xfId="0" applyNumberFormat="1" applyFont="1" applyFill="1" applyBorder="1" applyAlignment="1" applyProtection="1">
      <alignment horizontal="right" vertical="top"/>
      <protection locked="0"/>
    </xf>
    <xf numFmtId="169" fontId="149" fillId="0" borderId="1" xfId="0" applyNumberFormat="1" applyFont="1" applyBorder="1" applyAlignment="1">
      <alignment horizontal="right" vertical="top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170" fontId="164" fillId="2" borderId="1" xfId="0" applyNumberFormat="1" applyFont="1" applyFill="1" applyBorder="1" applyAlignment="1" applyProtection="1">
      <alignment horizontal="right" vertical="top"/>
      <protection locked="0"/>
    </xf>
    <xf numFmtId="169" fontId="165" fillId="0" borderId="1" xfId="0" applyNumberFormat="1" applyFont="1" applyBorder="1" applyAlignment="1">
      <alignment horizontal="right" vertical="top"/>
    </xf>
    <xf numFmtId="169" fontId="166" fillId="0" borderId="1" xfId="0" applyNumberFormat="1" applyFont="1" applyBorder="1" applyAlignment="1">
      <alignment horizontal="right" vertical="top"/>
    </xf>
    <xf numFmtId="169" fontId="167" fillId="0" borderId="1" xfId="0" applyNumberFormat="1" applyFont="1" applyBorder="1" applyAlignment="1">
      <alignment horizontal="right" vertical="top"/>
    </xf>
    <xf numFmtId="4" fontId="168" fillId="0" borderId="1" xfId="0" applyNumberFormat="1" applyFont="1" applyBorder="1" applyAlignment="1">
      <alignment horizontal="right" vertical="top"/>
    </xf>
    <xf numFmtId="0" fontId="169" fillId="0" borderId="0" xfId="0" applyFont="1"/>
    <xf numFmtId="0" fontId="170" fillId="0" borderId="1" xfId="0" applyFont="1" applyBorder="1" applyAlignment="1">
      <alignment horizontal="left" vertical="top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center" vertical="top"/>
    </xf>
    <xf numFmtId="168" fontId="173" fillId="0" borderId="1" xfId="0" applyNumberFormat="1" applyFont="1" applyBorder="1" applyAlignment="1">
      <alignment horizontal="right" vertical="top"/>
    </xf>
    <xf numFmtId="169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70" fontId="177" fillId="2" borderId="1" xfId="0" applyNumberFormat="1" applyFont="1" applyFill="1" applyBorder="1" applyAlignment="1" applyProtection="1">
      <alignment horizontal="right" vertical="top"/>
      <protection locked="0"/>
    </xf>
    <xf numFmtId="171" fontId="178" fillId="0" borderId="1" xfId="0" applyNumberFormat="1" applyFont="1" applyBorder="1" applyAlignment="1">
      <alignment horizontal="right" vertical="top"/>
    </xf>
    <xf numFmtId="4" fontId="179" fillId="0" borderId="1" xfId="0" applyNumberFormat="1" applyFont="1" applyBorder="1" applyAlignment="1">
      <alignment horizontal="right" vertical="top"/>
    </xf>
    <xf numFmtId="170" fontId="180" fillId="2" borderId="1" xfId="0" applyNumberFormat="1" applyFont="1" applyFill="1" applyBorder="1" applyAlignment="1" applyProtection="1">
      <alignment horizontal="right" vertical="top"/>
      <protection locked="0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4" fontId="184" fillId="0" borderId="1" xfId="0" applyNumberFormat="1" applyFont="1" applyBorder="1" applyAlignment="1">
      <alignment horizontal="right" vertical="top"/>
    </xf>
    <xf numFmtId="0" fontId="185" fillId="0" borderId="0" xfId="0" applyFont="1"/>
    <xf numFmtId="0" fontId="186" fillId="0" borderId="1" xfId="0" applyFont="1" applyBorder="1" applyAlignment="1">
      <alignment horizontal="left" vertical="top"/>
    </xf>
    <xf numFmtId="0" fontId="187" fillId="0" borderId="1" xfId="0" applyFont="1" applyBorder="1" applyAlignment="1">
      <alignment horizontal="left" vertical="top" wrapText="1"/>
    </xf>
    <xf numFmtId="0" fontId="188" fillId="0" borderId="1" xfId="0" applyFont="1" applyBorder="1" applyAlignment="1">
      <alignment horizontal="center" vertical="top"/>
    </xf>
    <xf numFmtId="168" fontId="189" fillId="0" borderId="1" xfId="0" applyNumberFormat="1" applyFont="1" applyBorder="1" applyAlignment="1">
      <alignment horizontal="right" vertical="top"/>
    </xf>
    <xf numFmtId="169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69" fontId="192" fillId="0" borderId="1" xfId="0" applyNumberFormat="1" applyFont="1" applyBorder="1" applyAlignment="1">
      <alignment horizontal="right" vertical="top"/>
    </xf>
    <xf numFmtId="170" fontId="193" fillId="2" borderId="1" xfId="0" applyNumberFormat="1" applyFont="1" applyFill="1" applyBorder="1" applyAlignment="1" applyProtection="1">
      <alignment horizontal="right" vertical="top"/>
      <protection locked="0"/>
    </xf>
    <xf numFmtId="171" fontId="194" fillId="0" borderId="1" xfId="0" applyNumberFormat="1" applyFont="1" applyBorder="1" applyAlignment="1">
      <alignment horizontal="right" vertical="top"/>
    </xf>
    <xf numFmtId="4" fontId="195" fillId="0" borderId="1" xfId="0" applyNumberFormat="1" applyFont="1" applyBorder="1" applyAlignment="1">
      <alignment horizontal="right" vertical="top"/>
    </xf>
    <xf numFmtId="170" fontId="196" fillId="2" borderId="1" xfId="0" applyNumberFormat="1" applyFont="1" applyFill="1" applyBorder="1" applyAlignment="1" applyProtection="1">
      <alignment horizontal="right" vertical="top"/>
      <protection locked="0"/>
    </xf>
    <xf numFmtId="169" fontId="197" fillId="0" borderId="1" xfId="0" applyNumberFormat="1" applyFont="1" applyBorder="1" applyAlignment="1">
      <alignment horizontal="right" vertical="top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70" fontId="209" fillId="2" borderId="1" xfId="0" applyNumberFormat="1" applyFont="1" applyFill="1" applyBorder="1" applyAlignment="1" applyProtection="1">
      <alignment horizontal="right" vertical="top"/>
      <protection locked="0"/>
    </xf>
    <xf numFmtId="171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170" fontId="212" fillId="2" borderId="1" xfId="0" applyNumberFormat="1" applyFont="1" applyFill="1" applyBorder="1" applyAlignment="1" applyProtection="1">
      <alignment horizontal="right" vertical="top"/>
      <protection locked="0"/>
    </xf>
    <xf numFmtId="169" fontId="213" fillId="0" borderId="1" xfId="0" applyNumberFormat="1" applyFont="1" applyBorder="1" applyAlignment="1">
      <alignment horizontal="right" vertical="top"/>
    </xf>
    <xf numFmtId="169" fontId="214" fillId="0" borderId="1" xfId="0" applyNumberFormat="1" applyFont="1" applyBorder="1" applyAlignment="1">
      <alignment horizontal="right" vertical="top"/>
    </xf>
    <xf numFmtId="169" fontId="215" fillId="0" borderId="1" xfId="0" applyNumberFormat="1" applyFont="1" applyBorder="1" applyAlignment="1">
      <alignment horizontal="right" vertical="top"/>
    </xf>
    <xf numFmtId="4" fontId="216" fillId="0" borderId="1" xfId="0" applyNumberFormat="1" applyFont="1" applyBorder="1" applyAlignment="1">
      <alignment horizontal="right" vertical="top"/>
    </xf>
    <xf numFmtId="0" fontId="217" fillId="0" borderId="0" xfId="0" applyFont="1"/>
    <xf numFmtId="0" fontId="218" fillId="0" borderId="1" xfId="0" applyFont="1" applyBorder="1" applyAlignment="1">
      <alignment horizontal="left" vertical="top"/>
    </xf>
    <xf numFmtId="0" fontId="219" fillId="0" borderId="1" xfId="0" applyFont="1" applyBorder="1" applyAlignment="1">
      <alignment horizontal="left" vertical="top" wrapText="1"/>
    </xf>
    <xf numFmtId="0" fontId="220" fillId="0" borderId="1" xfId="0" applyFont="1" applyBorder="1" applyAlignment="1">
      <alignment horizontal="center" vertical="top"/>
    </xf>
    <xf numFmtId="168" fontId="221" fillId="0" borderId="1" xfId="0" applyNumberFormat="1" applyFont="1" applyBorder="1" applyAlignment="1">
      <alignment horizontal="right" vertical="top"/>
    </xf>
    <xf numFmtId="169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69" fontId="224" fillId="0" borderId="1" xfId="0" applyNumberFormat="1" applyFont="1" applyBorder="1" applyAlignment="1">
      <alignment horizontal="right" vertical="top"/>
    </xf>
    <xf numFmtId="170" fontId="225" fillId="2" borderId="1" xfId="0" applyNumberFormat="1" applyFont="1" applyFill="1" applyBorder="1" applyAlignment="1" applyProtection="1">
      <alignment horizontal="right" vertical="top"/>
      <protection locked="0"/>
    </xf>
    <xf numFmtId="171" fontId="226" fillId="0" borderId="1" xfId="0" applyNumberFormat="1" applyFont="1" applyBorder="1" applyAlignment="1">
      <alignment horizontal="right" vertical="top"/>
    </xf>
    <xf numFmtId="4" fontId="227" fillId="0" borderId="1" xfId="0" applyNumberFormat="1" applyFont="1" applyBorder="1" applyAlignment="1">
      <alignment horizontal="right" vertical="top"/>
    </xf>
    <xf numFmtId="170" fontId="228" fillId="2" borderId="1" xfId="0" applyNumberFormat="1" applyFont="1" applyFill="1" applyBorder="1" applyAlignment="1" applyProtection="1">
      <alignment horizontal="right" vertical="top"/>
      <protection locked="0"/>
    </xf>
    <xf numFmtId="169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4" fontId="232" fillId="0" borderId="1" xfId="0" applyNumberFormat="1" applyFont="1" applyBorder="1" applyAlignment="1">
      <alignment horizontal="right" vertical="top"/>
    </xf>
    <xf numFmtId="0" fontId="233" fillId="0" borderId="0" xfId="0" applyFont="1"/>
    <xf numFmtId="0" fontId="234" fillId="0" borderId="1" xfId="0" applyFont="1" applyBorder="1" applyAlignment="1">
      <alignment horizontal="left" vertical="top"/>
    </xf>
    <xf numFmtId="0" fontId="235" fillId="0" borderId="1" xfId="0" applyFont="1" applyBorder="1" applyAlignment="1">
      <alignment horizontal="left" vertical="top" wrapText="1"/>
    </xf>
    <xf numFmtId="0" fontId="236" fillId="0" borderId="1" xfId="0" applyFont="1" applyBorder="1" applyAlignment="1">
      <alignment horizontal="center" vertical="top"/>
    </xf>
    <xf numFmtId="168" fontId="237" fillId="0" borderId="1" xfId="0" applyNumberFormat="1" applyFont="1" applyBorder="1" applyAlignment="1">
      <alignment horizontal="right" vertical="top"/>
    </xf>
    <xf numFmtId="169" fontId="238" fillId="0" borderId="1" xfId="0" applyNumberFormat="1" applyFont="1" applyBorder="1" applyAlignment="1">
      <alignment horizontal="right" vertical="top"/>
    </xf>
    <xf numFmtId="169" fontId="239" fillId="0" borderId="1" xfId="0" applyNumberFormat="1" applyFont="1" applyBorder="1" applyAlignment="1">
      <alignment horizontal="right" vertical="top"/>
    </xf>
    <xf numFmtId="169" fontId="240" fillId="0" borderId="1" xfId="0" applyNumberFormat="1" applyFont="1" applyBorder="1" applyAlignment="1">
      <alignment horizontal="right" vertical="top"/>
    </xf>
    <xf numFmtId="170" fontId="241" fillId="2" borderId="1" xfId="0" applyNumberFormat="1" applyFont="1" applyFill="1" applyBorder="1" applyAlignment="1" applyProtection="1">
      <alignment horizontal="right" vertical="top"/>
      <protection locked="0"/>
    </xf>
    <xf numFmtId="171" fontId="242" fillId="0" borderId="1" xfId="0" applyNumberFormat="1" applyFont="1" applyBorder="1" applyAlignment="1">
      <alignment horizontal="right" vertical="top"/>
    </xf>
    <xf numFmtId="4" fontId="243" fillId="0" borderId="1" xfId="0" applyNumberFormat="1" applyFont="1" applyBorder="1" applyAlignment="1">
      <alignment horizontal="right" vertical="top"/>
    </xf>
    <xf numFmtId="170" fontId="244" fillId="2" borderId="1" xfId="0" applyNumberFormat="1" applyFont="1" applyFill="1" applyBorder="1" applyAlignment="1" applyProtection="1">
      <alignment horizontal="right" vertical="top"/>
      <protection locked="0"/>
    </xf>
    <xf numFmtId="169" fontId="245" fillId="0" borderId="1" xfId="0" applyNumberFormat="1" applyFont="1" applyBorder="1" applyAlignment="1">
      <alignment horizontal="right" vertical="top"/>
    </xf>
    <xf numFmtId="169" fontId="246" fillId="0" borderId="1" xfId="0" applyNumberFormat="1" applyFont="1" applyBorder="1" applyAlignment="1">
      <alignment horizontal="right" vertical="top"/>
    </xf>
    <xf numFmtId="169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70" fontId="257" fillId="2" borderId="1" xfId="0" applyNumberFormat="1" applyFont="1" applyFill="1" applyBorder="1" applyAlignment="1" applyProtection="1">
      <alignment horizontal="right" vertical="top"/>
      <protection locked="0"/>
    </xf>
    <xf numFmtId="171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170" fontId="260" fillId="2" borderId="1" xfId="0" applyNumberFormat="1" applyFont="1" applyFill="1" applyBorder="1" applyAlignment="1" applyProtection="1">
      <alignment horizontal="right" vertical="top"/>
      <protection locked="0"/>
    </xf>
    <xf numFmtId="169" fontId="261" fillId="0" borderId="1" xfId="0" applyNumberFormat="1" applyFont="1" applyBorder="1" applyAlignment="1">
      <alignment horizontal="right" vertical="top"/>
    </xf>
    <xf numFmtId="169" fontId="262" fillId="0" borderId="1" xfId="0" applyNumberFormat="1" applyFont="1" applyBorder="1" applyAlignment="1">
      <alignment horizontal="right" vertical="top"/>
    </xf>
    <xf numFmtId="169" fontId="263" fillId="0" borderId="1" xfId="0" applyNumberFormat="1" applyFont="1" applyBorder="1" applyAlignment="1">
      <alignment horizontal="right" vertical="top"/>
    </xf>
    <xf numFmtId="4" fontId="264" fillId="0" borderId="1" xfId="0" applyNumberFormat="1" applyFont="1" applyBorder="1" applyAlignment="1">
      <alignment horizontal="right" vertical="top"/>
    </xf>
    <xf numFmtId="0" fontId="265" fillId="0" borderId="0" xfId="0" applyFont="1"/>
    <xf numFmtId="0" fontId="266" fillId="0" borderId="1" xfId="0" applyFont="1" applyBorder="1" applyAlignment="1">
      <alignment horizontal="left" vertical="top"/>
    </xf>
    <xf numFmtId="0" fontId="267" fillId="0" borderId="1" xfId="0" applyFont="1" applyBorder="1" applyAlignment="1">
      <alignment horizontal="left" vertical="top" wrapText="1"/>
    </xf>
    <xf numFmtId="0" fontId="268" fillId="0" borderId="1" xfId="0" applyFont="1" applyBorder="1" applyAlignment="1">
      <alignment horizontal="center" vertical="top"/>
    </xf>
    <xf numFmtId="168" fontId="269" fillId="0" borderId="1" xfId="0" applyNumberFormat="1" applyFont="1" applyBorder="1" applyAlignment="1">
      <alignment horizontal="right" vertical="top"/>
    </xf>
    <xf numFmtId="169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69" fontId="272" fillId="0" borderId="1" xfId="0" applyNumberFormat="1" applyFont="1" applyBorder="1" applyAlignment="1">
      <alignment horizontal="right" vertical="top"/>
    </xf>
    <xf numFmtId="170" fontId="273" fillId="2" borderId="1" xfId="0" applyNumberFormat="1" applyFont="1" applyFill="1" applyBorder="1" applyAlignment="1" applyProtection="1">
      <alignment horizontal="right" vertical="top"/>
      <protection locked="0"/>
    </xf>
    <xf numFmtId="171" fontId="274" fillId="0" borderId="1" xfId="0" applyNumberFormat="1" applyFont="1" applyBorder="1" applyAlignment="1">
      <alignment horizontal="right" vertical="top"/>
    </xf>
    <xf numFmtId="4" fontId="275" fillId="0" borderId="1" xfId="0" applyNumberFormat="1" applyFont="1" applyBorder="1" applyAlignment="1">
      <alignment horizontal="right" vertical="top"/>
    </xf>
    <xf numFmtId="170" fontId="276" fillId="2" borderId="1" xfId="0" applyNumberFormat="1" applyFont="1" applyFill="1" applyBorder="1" applyAlignment="1" applyProtection="1">
      <alignment horizontal="right" vertical="top"/>
      <protection locked="0"/>
    </xf>
    <xf numFmtId="169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4" fontId="280" fillId="0" borderId="1" xfId="0" applyNumberFormat="1" applyFont="1" applyBorder="1" applyAlignment="1">
      <alignment horizontal="right" vertical="top"/>
    </xf>
    <xf numFmtId="0" fontId="281" fillId="0" borderId="0" xfId="0" applyFont="1"/>
    <xf numFmtId="0" fontId="282" fillId="0" borderId="1" xfId="0" applyFont="1" applyBorder="1" applyAlignment="1">
      <alignment horizontal="left" vertical="top"/>
    </xf>
    <xf numFmtId="0" fontId="283" fillId="0" borderId="1" xfId="0" applyFont="1" applyBorder="1" applyAlignment="1">
      <alignment horizontal="left" vertical="top" wrapText="1"/>
    </xf>
    <xf numFmtId="0" fontId="284" fillId="0" borderId="1" xfId="0" applyFont="1" applyBorder="1" applyAlignment="1">
      <alignment horizontal="center" vertical="top"/>
    </xf>
    <xf numFmtId="168" fontId="285" fillId="0" borderId="1" xfId="0" applyNumberFormat="1" applyFont="1" applyBorder="1" applyAlignment="1">
      <alignment horizontal="right" vertical="top"/>
    </xf>
    <xf numFmtId="169" fontId="286" fillId="0" borderId="1" xfId="0" applyNumberFormat="1" applyFont="1" applyBorder="1" applyAlignment="1">
      <alignment horizontal="right" vertical="top"/>
    </xf>
    <xf numFmtId="169" fontId="287" fillId="0" borderId="1" xfId="0" applyNumberFormat="1" applyFont="1" applyBorder="1" applyAlignment="1">
      <alignment horizontal="right" vertical="top"/>
    </xf>
    <xf numFmtId="169" fontId="288" fillId="0" borderId="1" xfId="0" applyNumberFormat="1" applyFont="1" applyBorder="1" applyAlignment="1">
      <alignment horizontal="right" vertical="top"/>
    </xf>
    <xf numFmtId="170" fontId="289" fillId="2" borderId="1" xfId="0" applyNumberFormat="1" applyFont="1" applyFill="1" applyBorder="1" applyAlignment="1" applyProtection="1">
      <alignment horizontal="right" vertical="top"/>
      <protection locked="0"/>
    </xf>
    <xf numFmtId="171" fontId="290" fillId="0" borderId="1" xfId="0" applyNumberFormat="1" applyFont="1" applyBorder="1" applyAlignment="1">
      <alignment horizontal="right" vertical="top"/>
    </xf>
    <xf numFmtId="4" fontId="291" fillId="0" borderId="1" xfId="0" applyNumberFormat="1" applyFont="1" applyBorder="1" applyAlignment="1">
      <alignment horizontal="right" vertical="top"/>
    </xf>
    <xf numFmtId="170" fontId="292" fillId="2" borderId="1" xfId="0" applyNumberFormat="1" applyFont="1" applyFill="1" applyBorder="1" applyAlignment="1" applyProtection="1">
      <alignment horizontal="right" vertical="top"/>
      <protection locked="0"/>
    </xf>
    <xf numFmtId="169" fontId="293" fillId="0" borderId="1" xfId="0" applyNumberFormat="1" applyFont="1" applyBorder="1" applyAlignment="1">
      <alignment horizontal="right" vertical="top"/>
    </xf>
    <xf numFmtId="169" fontId="294" fillId="0" borderId="1" xfId="0" applyNumberFormat="1" applyFont="1" applyBorder="1" applyAlignment="1">
      <alignment horizontal="right" vertical="top"/>
    </xf>
    <xf numFmtId="169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70" fontId="305" fillId="2" borderId="1" xfId="0" applyNumberFormat="1" applyFont="1" applyFill="1" applyBorder="1" applyAlignment="1" applyProtection="1">
      <alignment horizontal="right" vertical="top"/>
      <protection locked="0"/>
    </xf>
    <xf numFmtId="171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170" fontId="308" fillId="2" borderId="1" xfId="0" applyNumberFormat="1" applyFont="1" applyFill="1" applyBorder="1" applyAlignment="1" applyProtection="1">
      <alignment horizontal="right" vertical="top"/>
      <protection locked="0"/>
    </xf>
    <xf numFmtId="169" fontId="309" fillId="0" borderId="1" xfId="0" applyNumberFormat="1" applyFont="1" applyBorder="1" applyAlignment="1">
      <alignment horizontal="right" vertical="top"/>
    </xf>
    <xf numFmtId="169" fontId="310" fillId="0" borderId="1" xfId="0" applyNumberFormat="1" applyFont="1" applyBorder="1" applyAlignment="1">
      <alignment horizontal="right" vertical="top"/>
    </xf>
    <xf numFmtId="169" fontId="311" fillId="0" borderId="1" xfId="0" applyNumberFormat="1" applyFont="1" applyBorder="1" applyAlignment="1">
      <alignment horizontal="right" vertical="top"/>
    </xf>
    <xf numFmtId="4" fontId="312" fillId="0" borderId="1" xfId="0" applyNumberFormat="1" applyFont="1" applyBorder="1" applyAlignment="1">
      <alignment horizontal="right" vertical="top"/>
    </xf>
    <xf numFmtId="0" fontId="313" fillId="0" borderId="0" xfId="0" applyFont="1"/>
    <xf numFmtId="0" fontId="314" fillId="0" borderId="1" xfId="0" applyFont="1" applyBorder="1" applyAlignment="1">
      <alignment horizontal="left" vertical="top"/>
    </xf>
    <xf numFmtId="0" fontId="315" fillId="0" borderId="1" xfId="0" applyFont="1" applyBorder="1" applyAlignment="1">
      <alignment horizontal="left" vertical="top" wrapText="1"/>
    </xf>
    <xf numFmtId="0" fontId="316" fillId="0" borderId="1" xfId="0" applyFont="1" applyBorder="1" applyAlignment="1">
      <alignment horizontal="center" vertical="top"/>
    </xf>
    <xf numFmtId="168" fontId="317" fillId="0" borderId="1" xfId="0" applyNumberFormat="1" applyFont="1" applyBorder="1" applyAlignment="1">
      <alignment horizontal="right" vertical="top"/>
    </xf>
    <xf numFmtId="169" fontId="318" fillId="0" borderId="1" xfId="0" applyNumberFormat="1" applyFont="1" applyBorder="1" applyAlignment="1">
      <alignment horizontal="right" vertical="top"/>
    </xf>
    <xf numFmtId="169" fontId="319" fillId="0" borderId="1" xfId="0" applyNumberFormat="1" applyFont="1" applyBorder="1" applyAlignment="1">
      <alignment horizontal="right" vertical="top"/>
    </xf>
    <xf numFmtId="169" fontId="320" fillId="0" borderId="1" xfId="0" applyNumberFormat="1" applyFont="1" applyBorder="1" applyAlignment="1">
      <alignment horizontal="right" vertical="top"/>
    </xf>
    <xf numFmtId="170" fontId="321" fillId="2" borderId="1" xfId="0" applyNumberFormat="1" applyFont="1" applyFill="1" applyBorder="1" applyAlignment="1" applyProtection="1">
      <alignment horizontal="right" vertical="top"/>
      <protection locked="0"/>
    </xf>
    <xf numFmtId="171" fontId="322" fillId="0" borderId="1" xfId="0" applyNumberFormat="1" applyFont="1" applyBorder="1" applyAlignment="1">
      <alignment horizontal="right" vertical="top"/>
    </xf>
    <xf numFmtId="4" fontId="323" fillId="0" borderId="1" xfId="0" applyNumberFormat="1" applyFont="1" applyBorder="1" applyAlignment="1">
      <alignment horizontal="right" vertical="top"/>
    </xf>
    <xf numFmtId="170" fontId="324" fillId="2" borderId="1" xfId="0" applyNumberFormat="1" applyFont="1" applyFill="1" applyBorder="1" applyAlignment="1" applyProtection="1">
      <alignment horizontal="right" vertical="top"/>
      <protection locked="0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4" fontId="328" fillId="0" borderId="1" xfId="0" applyNumberFormat="1" applyFont="1" applyBorder="1" applyAlignment="1">
      <alignment horizontal="right" vertical="top"/>
    </xf>
    <xf numFmtId="0" fontId="329" fillId="0" borderId="0" xfId="0" applyFont="1"/>
    <xf numFmtId="0" fontId="330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 wrapText="1"/>
    </xf>
    <xf numFmtId="0" fontId="332" fillId="0" borderId="1" xfId="0" applyFont="1" applyBorder="1" applyAlignment="1">
      <alignment horizontal="center" vertical="top"/>
    </xf>
    <xf numFmtId="168" fontId="333" fillId="0" borderId="1" xfId="0" applyNumberFormat="1" applyFont="1" applyBorder="1" applyAlignment="1">
      <alignment horizontal="right" vertical="top"/>
    </xf>
    <xf numFmtId="169" fontId="334" fillId="0" borderId="1" xfId="0" applyNumberFormat="1" applyFont="1" applyBorder="1" applyAlignment="1">
      <alignment horizontal="right" vertical="top"/>
    </xf>
    <xf numFmtId="169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70" fontId="337" fillId="2" borderId="1" xfId="0" applyNumberFormat="1" applyFont="1" applyFill="1" applyBorder="1" applyAlignment="1" applyProtection="1">
      <alignment horizontal="right" vertical="top"/>
      <protection locked="0"/>
    </xf>
    <xf numFmtId="171" fontId="338" fillId="0" borderId="1" xfId="0" applyNumberFormat="1" applyFont="1" applyBorder="1" applyAlignment="1">
      <alignment horizontal="right" vertical="top"/>
    </xf>
    <xf numFmtId="4" fontId="339" fillId="0" borderId="1" xfId="0" applyNumberFormat="1" applyFont="1" applyBorder="1" applyAlignment="1">
      <alignment horizontal="right" vertical="top"/>
    </xf>
    <xf numFmtId="170" fontId="340" fillId="2" borderId="1" xfId="0" applyNumberFormat="1" applyFont="1" applyFill="1" applyBorder="1" applyAlignment="1" applyProtection="1">
      <alignment horizontal="right" vertical="top"/>
      <protection locked="0"/>
    </xf>
    <xf numFmtId="169" fontId="341" fillId="0" borderId="1" xfId="0" applyNumberFormat="1" applyFont="1" applyBorder="1" applyAlignment="1">
      <alignment horizontal="right" vertical="top"/>
    </xf>
    <xf numFmtId="169" fontId="342" fillId="0" borderId="1" xfId="0" applyNumberFormat="1" applyFont="1" applyBorder="1" applyAlignment="1">
      <alignment horizontal="right" vertical="top"/>
    </xf>
    <xf numFmtId="169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0" fontId="345" fillId="0" borderId="0" xfId="0" applyFont="1"/>
    <xf numFmtId="0" fontId="346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 wrapText="1"/>
    </xf>
    <xf numFmtId="0" fontId="348" fillId="0" borderId="1" xfId="0" applyFont="1" applyBorder="1" applyAlignment="1">
      <alignment horizontal="center" vertical="top"/>
    </xf>
    <xf numFmtId="168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170" fontId="353" fillId="2" borderId="1" xfId="0" applyNumberFormat="1" applyFont="1" applyFill="1" applyBorder="1" applyAlignment="1" applyProtection="1">
      <alignment horizontal="right" vertical="top"/>
      <protection locked="0"/>
    </xf>
    <xf numFmtId="171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170" fontId="356" fillId="2" borderId="1" xfId="0" applyNumberFormat="1" applyFont="1" applyFill="1" applyBorder="1" applyAlignment="1" applyProtection="1">
      <alignment horizontal="right" vertical="top"/>
      <protection locked="0"/>
    </xf>
    <xf numFmtId="169" fontId="357" fillId="0" borderId="1" xfId="0" applyNumberFormat="1" applyFont="1" applyBorder="1" applyAlignment="1">
      <alignment horizontal="right" vertical="top"/>
    </xf>
    <xf numFmtId="169" fontId="358" fillId="0" borderId="1" xfId="0" applyNumberFormat="1" applyFont="1" applyBorder="1" applyAlignment="1">
      <alignment horizontal="right" vertical="top"/>
    </xf>
    <xf numFmtId="169" fontId="359" fillId="0" borderId="1" xfId="0" applyNumberFormat="1" applyFont="1" applyBorder="1" applyAlignment="1">
      <alignment horizontal="right" vertical="top"/>
    </xf>
    <xf numFmtId="4" fontId="360" fillId="0" borderId="1" xfId="0" applyNumberFormat="1" applyFont="1" applyBorder="1" applyAlignment="1">
      <alignment horizontal="right" vertical="top"/>
    </xf>
    <xf numFmtId="0" fontId="361" fillId="0" borderId="0" xfId="0" applyFont="1"/>
    <xf numFmtId="0" fontId="362" fillId="0" borderId="1" xfId="0" applyFont="1" applyBorder="1" applyAlignment="1">
      <alignment horizontal="left" vertical="top"/>
    </xf>
    <xf numFmtId="0" fontId="363" fillId="0" borderId="1" xfId="0" applyFont="1" applyBorder="1" applyAlignment="1">
      <alignment horizontal="left" vertical="top" wrapText="1"/>
    </xf>
    <xf numFmtId="0" fontId="364" fillId="0" borderId="1" xfId="0" applyFont="1" applyBorder="1" applyAlignment="1">
      <alignment horizontal="center" vertical="top"/>
    </xf>
    <xf numFmtId="168" fontId="365" fillId="0" borderId="1" xfId="0" applyNumberFormat="1" applyFont="1" applyBorder="1" applyAlignment="1">
      <alignment horizontal="right" vertical="top"/>
    </xf>
    <xf numFmtId="169" fontId="366" fillId="0" borderId="1" xfId="0" applyNumberFormat="1" applyFont="1" applyBorder="1" applyAlignment="1">
      <alignment horizontal="right" vertical="top"/>
    </xf>
    <xf numFmtId="169" fontId="367" fillId="0" borderId="1" xfId="0" applyNumberFormat="1" applyFont="1" applyBorder="1" applyAlignment="1">
      <alignment horizontal="right" vertical="top"/>
    </xf>
    <xf numFmtId="169" fontId="368" fillId="0" borderId="1" xfId="0" applyNumberFormat="1" applyFont="1" applyBorder="1" applyAlignment="1">
      <alignment horizontal="right" vertical="top"/>
    </xf>
    <xf numFmtId="170" fontId="369" fillId="2" borderId="1" xfId="0" applyNumberFormat="1" applyFont="1" applyFill="1" applyBorder="1" applyAlignment="1" applyProtection="1">
      <alignment horizontal="right" vertical="top"/>
      <protection locked="0"/>
    </xf>
    <xf numFmtId="171" fontId="370" fillId="0" borderId="1" xfId="0" applyNumberFormat="1" applyFont="1" applyBorder="1" applyAlignment="1">
      <alignment horizontal="right" vertical="top"/>
    </xf>
    <xf numFmtId="4" fontId="371" fillId="0" borderId="1" xfId="0" applyNumberFormat="1" applyFont="1" applyBorder="1" applyAlignment="1">
      <alignment horizontal="right" vertical="top"/>
    </xf>
    <xf numFmtId="170" fontId="372" fillId="2" borderId="1" xfId="0" applyNumberFormat="1" applyFont="1" applyFill="1" applyBorder="1" applyAlignment="1" applyProtection="1">
      <alignment horizontal="right" vertical="top"/>
      <protection locked="0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69" fontId="375" fillId="0" borderId="1" xfId="0" applyNumberFormat="1" applyFont="1" applyBorder="1" applyAlignment="1">
      <alignment horizontal="right" vertical="top"/>
    </xf>
    <xf numFmtId="4" fontId="376" fillId="0" borderId="1" xfId="0" applyNumberFormat="1" applyFont="1" applyBorder="1" applyAlignment="1">
      <alignment horizontal="right" vertical="top"/>
    </xf>
    <xf numFmtId="0" fontId="377" fillId="0" borderId="0" xfId="0" applyFont="1"/>
    <xf numFmtId="0" fontId="378" fillId="0" borderId="1" xfId="0" applyFont="1" applyBorder="1" applyAlignment="1">
      <alignment horizontal="left" vertical="top"/>
    </xf>
    <xf numFmtId="0" fontId="379" fillId="0" borderId="1" xfId="0" applyFont="1" applyBorder="1" applyAlignment="1">
      <alignment horizontal="left" vertical="top" wrapText="1"/>
    </xf>
    <xf numFmtId="0" fontId="380" fillId="0" borderId="1" xfId="0" applyFont="1" applyBorder="1" applyAlignment="1">
      <alignment horizontal="center" vertical="top"/>
    </xf>
    <xf numFmtId="168" fontId="381" fillId="0" borderId="1" xfId="0" applyNumberFormat="1" applyFont="1" applyBorder="1" applyAlignment="1">
      <alignment horizontal="right" vertical="top"/>
    </xf>
    <xf numFmtId="169" fontId="382" fillId="0" borderId="1" xfId="0" applyNumberFormat="1" applyFont="1" applyBorder="1" applyAlignment="1">
      <alignment horizontal="right" vertical="top"/>
    </xf>
    <xf numFmtId="169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70" fontId="385" fillId="2" borderId="1" xfId="0" applyNumberFormat="1" applyFont="1" applyFill="1" applyBorder="1" applyAlignment="1" applyProtection="1">
      <alignment horizontal="right" vertical="top"/>
      <protection locked="0"/>
    </xf>
    <xf numFmtId="171" fontId="386" fillId="0" borderId="1" xfId="0" applyNumberFormat="1" applyFont="1" applyBorder="1" applyAlignment="1">
      <alignment horizontal="right" vertical="top"/>
    </xf>
    <xf numFmtId="4" fontId="387" fillId="0" borderId="1" xfId="0" applyNumberFormat="1" applyFont="1" applyBorder="1" applyAlignment="1">
      <alignment horizontal="right" vertical="top"/>
    </xf>
    <xf numFmtId="170" fontId="388" fillId="2" borderId="1" xfId="0" applyNumberFormat="1" applyFont="1" applyFill="1" applyBorder="1" applyAlignment="1" applyProtection="1">
      <alignment horizontal="right" vertical="top"/>
      <protection locked="0"/>
    </xf>
    <xf numFmtId="169" fontId="389" fillId="0" borderId="1" xfId="0" applyNumberFormat="1" applyFont="1" applyBorder="1" applyAlignment="1">
      <alignment horizontal="right" vertical="top"/>
    </xf>
    <xf numFmtId="169" fontId="390" fillId="0" borderId="1" xfId="0" applyNumberFormat="1" applyFont="1" applyBorder="1" applyAlignment="1">
      <alignment horizontal="right" vertical="top"/>
    </xf>
    <xf numFmtId="169" fontId="391" fillId="0" borderId="1" xfId="0" applyNumberFormat="1" applyFont="1" applyBorder="1" applyAlignment="1">
      <alignment horizontal="right" vertical="top"/>
    </xf>
    <xf numFmtId="4" fontId="392" fillId="0" borderId="1" xfId="0" applyNumberFormat="1" applyFont="1" applyBorder="1" applyAlignment="1">
      <alignment horizontal="right" vertical="top"/>
    </xf>
    <xf numFmtId="0" fontId="393" fillId="0" borderId="0" xfId="0" applyFont="1"/>
    <xf numFmtId="0" fontId="394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 wrapText="1"/>
    </xf>
    <xf numFmtId="0" fontId="396" fillId="0" borderId="1" xfId="0" applyFont="1" applyBorder="1" applyAlignment="1">
      <alignment horizontal="center" vertical="top"/>
    </xf>
    <xf numFmtId="168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69" fontId="400" fillId="0" borderId="1" xfId="0" applyNumberFormat="1" applyFont="1" applyBorder="1" applyAlignment="1">
      <alignment horizontal="right" vertical="top"/>
    </xf>
    <xf numFmtId="170" fontId="401" fillId="2" borderId="1" xfId="0" applyNumberFormat="1" applyFont="1" applyFill="1" applyBorder="1" applyAlignment="1" applyProtection="1">
      <alignment horizontal="right" vertical="top"/>
      <protection locked="0"/>
    </xf>
    <xf numFmtId="171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170" fontId="404" fillId="2" borderId="1" xfId="0" applyNumberFormat="1" applyFont="1" applyFill="1" applyBorder="1" applyAlignment="1" applyProtection="1">
      <alignment horizontal="right" vertical="top"/>
      <protection locked="0"/>
    </xf>
    <xf numFmtId="169" fontId="405" fillId="0" borderId="1" xfId="0" applyNumberFormat="1" applyFont="1" applyBorder="1" applyAlignment="1">
      <alignment horizontal="right" vertical="top"/>
    </xf>
    <xf numFmtId="169" fontId="406" fillId="0" borderId="1" xfId="0" applyNumberFormat="1" applyFont="1" applyBorder="1" applyAlignment="1">
      <alignment horizontal="right" vertical="top"/>
    </xf>
    <xf numFmtId="169" fontId="407" fillId="0" borderId="1" xfId="0" applyNumberFormat="1" applyFont="1" applyBorder="1" applyAlignment="1">
      <alignment horizontal="right" vertical="top"/>
    </xf>
    <xf numFmtId="4" fontId="408" fillId="0" borderId="1" xfId="0" applyNumberFormat="1" applyFont="1" applyBorder="1" applyAlignment="1">
      <alignment horizontal="right" vertical="top"/>
    </xf>
    <xf numFmtId="0" fontId="409" fillId="0" borderId="0" xfId="0" applyFont="1"/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 wrapText="1"/>
    </xf>
    <xf numFmtId="0" fontId="412" fillId="0" borderId="1" xfId="0" applyFont="1" applyBorder="1" applyAlignment="1">
      <alignment horizontal="center" vertical="top"/>
    </xf>
    <xf numFmtId="168" fontId="413" fillId="0" borderId="1" xfId="0" applyNumberFormat="1" applyFont="1" applyBorder="1" applyAlignment="1">
      <alignment horizontal="right" vertical="top"/>
    </xf>
    <xf numFmtId="169" fontId="414" fillId="0" borderId="1" xfId="0" applyNumberFormat="1" applyFont="1" applyBorder="1" applyAlignment="1">
      <alignment horizontal="right" vertical="top"/>
    </xf>
    <xf numFmtId="169" fontId="415" fillId="0" borderId="1" xfId="0" applyNumberFormat="1" applyFont="1" applyBorder="1" applyAlignment="1">
      <alignment horizontal="right" vertical="top"/>
    </xf>
    <xf numFmtId="169" fontId="416" fillId="0" borderId="1" xfId="0" applyNumberFormat="1" applyFont="1" applyBorder="1" applyAlignment="1">
      <alignment horizontal="right" vertical="top"/>
    </xf>
    <xf numFmtId="170" fontId="417" fillId="2" borderId="1" xfId="0" applyNumberFormat="1" applyFont="1" applyFill="1" applyBorder="1" applyAlignment="1" applyProtection="1">
      <alignment horizontal="right" vertical="top"/>
      <protection locked="0"/>
    </xf>
    <xf numFmtId="171" fontId="418" fillId="0" borderId="1" xfId="0" applyNumberFormat="1" applyFont="1" applyBorder="1" applyAlignment="1">
      <alignment horizontal="right" vertical="top"/>
    </xf>
    <xf numFmtId="4" fontId="419" fillId="0" borderId="1" xfId="0" applyNumberFormat="1" applyFont="1" applyBorder="1" applyAlignment="1">
      <alignment horizontal="right" vertical="top"/>
    </xf>
    <xf numFmtId="170" fontId="420" fillId="2" borderId="1" xfId="0" applyNumberFormat="1" applyFont="1" applyFill="1" applyBorder="1" applyAlignment="1" applyProtection="1">
      <alignment horizontal="right" vertical="top"/>
      <protection locked="0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69" fontId="423" fillId="0" borderId="1" xfId="0" applyNumberFormat="1" applyFont="1" applyBorder="1" applyAlignment="1">
      <alignment horizontal="right" vertical="top"/>
    </xf>
    <xf numFmtId="4" fontId="424" fillId="0" borderId="1" xfId="0" applyNumberFormat="1" applyFont="1" applyBorder="1" applyAlignment="1">
      <alignment horizontal="right" vertical="top"/>
    </xf>
    <xf numFmtId="0" fontId="425" fillId="0" borderId="0" xfId="0" applyFont="1"/>
    <xf numFmtId="0" fontId="426" fillId="0" borderId="1" xfId="0" applyFont="1" applyBorder="1" applyAlignment="1">
      <alignment horizontal="left" vertical="top"/>
    </xf>
    <xf numFmtId="0" fontId="427" fillId="0" borderId="1" xfId="0" applyFont="1" applyBorder="1" applyAlignment="1">
      <alignment horizontal="left" vertical="top" wrapText="1"/>
    </xf>
    <xf numFmtId="0" fontId="428" fillId="0" borderId="1" xfId="0" applyFont="1" applyBorder="1" applyAlignment="1">
      <alignment horizontal="center" vertical="top"/>
    </xf>
    <xf numFmtId="168" fontId="429" fillId="0" borderId="1" xfId="0" applyNumberFormat="1" applyFont="1" applyBorder="1" applyAlignment="1">
      <alignment horizontal="right" vertical="top"/>
    </xf>
    <xf numFmtId="169" fontId="430" fillId="0" borderId="1" xfId="0" applyNumberFormat="1" applyFont="1" applyBorder="1" applyAlignment="1">
      <alignment horizontal="right" vertical="top"/>
    </xf>
    <xf numFmtId="169" fontId="431" fillId="0" borderId="1" xfId="0" applyNumberFormat="1" applyFont="1" applyBorder="1" applyAlignment="1">
      <alignment horizontal="right" vertical="top"/>
    </xf>
    <xf numFmtId="169" fontId="432" fillId="0" borderId="1" xfId="0" applyNumberFormat="1" applyFont="1" applyBorder="1" applyAlignment="1">
      <alignment horizontal="right" vertical="top"/>
    </xf>
    <xf numFmtId="170" fontId="433" fillId="2" borderId="1" xfId="0" applyNumberFormat="1" applyFont="1" applyFill="1" applyBorder="1" applyAlignment="1" applyProtection="1">
      <alignment horizontal="right" vertical="top"/>
      <protection locked="0"/>
    </xf>
    <xf numFmtId="171" fontId="434" fillId="0" borderId="1" xfId="0" applyNumberFormat="1" applyFont="1" applyBorder="1" applyAlignment="1">
      <alignment horizontal="right" vertical="top"/>
    </xf>
    <xf numFmtId="4" fontId="435" fillId="0" borderId="1" xfId="0" applyNumberFormat="1" applyFont="1" applyBorder="1" applyAlignment="1">
      <alignment horizontal="right" vertical="top"/>
    </xf>
    <xf numFmtId="170" fontId="436" fillId="2" borderId="1" xfId="0" applyNumberFormat="1" applyFont="1" applyFill="1" applyBorder="1" applyAlignment="1" applyProtection="1">
      <alignment horizontal="right" vertical="top"/>
      <protection locked="0"/>
    </xf>
    <xf numFmtId="169" fontId="437" fillId="0" borderId="1" xfId="0" applyNumberFormat="1" applyFont="1" applyBorder="1" applyAlignment="1">
      <alignment horizontal="right" vertical="top"/>
    </xf>
    <xf numFmtId="169" fontId="438" fillId="0" borderId="1" xfId="0" applyNumberFormat="1" applyFont="1" applyBorder="1" applyAlignment="1">
      <alignment horizontal="right" vertical="top"/>
    </xf>
    <xf numFmtId="169" fontId="439" fillId="0" borderId="1" xfId="0" applyNumberFormat="1" applyFont="1" applyBorder="1" applyAlignment="1">
      <alignment horizontal="right" vertical="top"/>
    </xf>
    <xf numFmtId="4" fontId="440" fillId="0" borderId="1" xfId="0" applyNumberFormat="1" applyFont="1" applyBorder="1" applyAlignment="1">
      <alignment horizontal="right" vertical="top"/>
    </xf>
    <xf numFmtId="0" fontId="441" fillId="0" borderId="0" xfId="0" applyFont="1"/>
    <xf numFmtId="0" fontId="442" fillId="0" borderId="1" xfId="0" applyFont="1" applyBorder="1" applyAlignment="1">
      <alignment horizontal="left" vertical="top"/>
    </xf>
    <xf numFmtId="0" fontId="443" fillId="0" borderId="1" xfId="0" applyFont="1" applyBorder="1" applyAlignment="1">
      <alignment horizontal="left" vertical="top" wrapText="1"/>
    </xf>
    <xf numFmtId="0" fontId="444" fillId="0" borderId="1" xfId="0" applyFont="1" applyBorder="1" applyAlignment="1">
      <alignment horizontal="center" vertical="top"/>
    </xf>
    <xf numFmtId="168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69" fontId="448" fillId="0" borderId="1" xfId="0" applyNumberFormat="1" applyFont="1" applyBorder="1" applyAlignment="1">
      <alignment horizontal="right" vertical="top"/>
    </xf>
    <xf numFmtId="170" fontId="449" fillId="2" borderId="1" xfId="0" applyNumberFormat="1" applyFont="1" applyFill="1" applyBorder="1" applyAlignment="1" applyProtection="1">
      <alignment horizontal="right" vertical="top"/>
      <protection locked="0"/>
    </xf>
    <xf numFmtId="171" fontId="450" fillId="0" borderId="1" xfId="0" applyNumberFormat="1" applyFont="1" applyBorder="1" applyAlignment="1">
      <alignment horizontal="right" vertical="top"/>
    </xf>
    <xf numFmtId="4" fontId="451" fillId="0" borderId="1" xfId="0" applyNumberFormat="1" applyFont="1" applyBorder="1" applyAlignment="1">
      <alignment horizontal="right" vertical="top"/>
    </xf>
    <xf numFmtId="170" fontId="452" fillId="2" borderId="1" xfId="0" applyNumberFormat="1" applyFont="1" applyFill="1" applyBorder="1" applyAlignment="1" applyProtection="1">
      <alignment horizontal="right" vertical="top"/>
      <protection locked="0"/>
    </xf>
    <xf numFmtId="169" fontId="453" fillId="0" borderId="1" xfId="0" applyNumberFormat="1" applyFont="1" applyBorder="1" applyAlignment="1">
      <alignment horizontal="right" vertical="top"/>
    </xf>
    <xf numFmtId="169" fontId="454" fillId="0" borderId="1" xfId="0" applyNumberFormat="1" applyFont="1" applyBorder="1" applyAlignment="1">
      <alignment horizontal="right" vertical="top"/>
    </xf>
    <xf numFmtId="169" fontId="455" fillId="0" borderId="1" xfId="0" applyNumberFormat="1" applyFont="1" applyBorder="1" applyAlignment="1">
      <alignment horizontal="right" vertical="top"/>
    </xf>
    <xf numFmtId="4" fontId="456" fillId="0" borderId="1" xfId="0" applyNumberFormat="1" applyFont="1" applyBorder="1" applyAlignment="1">
      <alignment horizontal="right" vertical="top"/>
    </xf>
    <xf numFmtId="0" fontId="457" fillId="0" borderId="0" xfId="0" applyFont="1"/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 wrapText="1"/>
    </xf>
    <xf numFmtId="0" fontId="460" fillId="0" borderId="1" xfId="0" applyFont="1" applyBorder="1" applyAlignment="1">
      <alignment horizontal="center" vertical="top"/>
    </xf>
    <xf numFmtId="168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169" fontId="464" fillId="0" borderId="1" xfId="0" applyNumberFormat="1" applyFont="1" applyBorder="1" applyAlignment="1">
      <alignment horizontal="right" vertical="top"/>
    </xf>
    <xf numFmtId="170" fontId="465" fillId="2" borderId="1" xfId="0" applyNumberFormat="1" applyFont="1" applyFill="1" applyBorder="1" applyAlignment="1" applyProtection="1">
      <alignment horizontal="right" vertical="top"/>
      <protection locked="0"/>
    </xf>
    <xf numFmtId="171" fontId="466" fillId="0" borderId="1" xfId="0" applyNumberFormat="1" applyFont="1" applyBorder="1" applyAlignment="1">
      <alignment horizontal="right" vertical="top"/>
    </xf>
    <xf numFmtId="4" fontId="467" fillId="0" borderId="1" xfId="0" applyNumberFormat="1" applyFont="1" applyBorder="1" applyAlignment="1">
      <alignment horizontal="right" vertical="top"/>
    </xf>
    <xf numFmtId="170" fontId="468" fillId="2" borderId="1" xfId="0" applyNumberFormat="1" applyFont="1" applyFill="1" applyBorder="1" applyAlignment="1" applyProtection="1">
      <alignment horizontal="right" vertical="top"/>
      <protection locked="0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69" fontId="471" fillId="0" borderId="1" xfId="0" applyNumberFormat="1" applyFont="1" applyBorder="1" applyAlignment="1">
      <alignment horizontal="right" vertical="top"/>
    </xf>
    <xf numFmtId="4" fontId="472" fillId="0" borderId="1" xfId="0" applyNumberFormat="1" applyFont="1" applyBorder="1" applyAlignment="1">
      <alignment horizontal="right" vertical="top"/>
    </xf>
    <xf numFmtId="0" fontId="473" fillId="0" borderId="0" xfId="0" applyFont="1"/>
    <xf numFmtId="0" fontId="474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 wrapText="1"/>
    </xf>
    <xf numFmtId="0" fontId="476" fillId="0" borderId="1" xfId="0" applyFont="1" applyBorder="1" applyAlignment="1">
      <alignment horizontal="center" vertical="top"/>
    </xf>
    <xf numFmtId="168" fontId="477" fillId="0" borderId="1" xfId="0" applyNumberFormat="1" applyFont="1" applyBorder="1" applyAlignment="1">
      <alignment horizontal="right" vertical="top"/>
    </xf>
    <xf numFmtId="169" fontId="478" fillId="0" borderId="1" xfId="0" applyNumberFormat="1" applyFont="1" applyBorder="1" applyAlignment="1">
      <alignment horizontal="right" vertical="top"/>
    </xf>
    <xf numFmtId="169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70" fontId="481" fillId="2" borderId="1" xfId="0" applyNumberFormat="1" applyFont="1" applyFill="1" applyBorder="1" applyAlignment="1" applyProtection="1">
      <alignment horizontal="right" vertical="top"/>
      <protection locked="0"/>
    </xf>
    <xf numFmtId="171" fontId="482" fillId="0" borderId="1" xfId="0" applyNumberFormat="1" applyFont="1" applyBorder="1" applyAlignment="1">
      <alignment horizontal="right" vertical="top"/>
    </xf>
    <xf numFmtId="4" fontId="483" fillId="0" borderId="1" xfId="0" applyNumberFormat="1" applyFont="1" applyBorder="1" applyAlignment="1">
      <alignment horizontal="right" vertical="top"/>
    </xf>
    <xf numFmtId="170" fontId="484" fillId="2" borderId="1" xfId="0" applyNumberFormat="1" applyFont="1" applyFill="1" applyBorder="1" applyAlignment="1" applyProtection="1">
      <alignment horizontal="right" vertical="top"/>
      <protection locked="0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169" fontId="487" fillId="0" borderId="1" xfId="0" applyNumberFormat="1" applyFont="1" applyBorder="1" applyAlignment="1">
      <alignment horizontal="right" vertical="top"/>
    </xf>
    <xf numFmtId="4" fontId="488" fillId="0" borderId="1" xfId="0" applyNumberFormat="1" applyFont="1" applyBorder="1" applyAlignment="1">
      <alignment horizontal="right" vertical="top"/>
    </xf>
    <xf numFmtId="0" fontId="489" fillId="0" borderId="0" xfId="0" applyFont="1"/>
    <xf numFmtId="0" fontId="490" fillId="0" borderId="1" xfId="0" applyFont="1" applyBorder="1" applyAlignment="1">
      <alignment horizontal="left" vertical="top"/>
    </xf>
    <xf numFmtId="0" fontId="491" fillId="0" borderId="1" xfId="0" applyFont="1" applyBorder="1" applyAlignment="1">
      <alignment horizontal="left" vertical="top" wrapText="1"/>
    </xf>
    <xf numFmtId="0" fontId="492" fillId="0" borderId="1" xfId="0" applyFont="1" applyBorder="1" applyAlignment="1">
      <alignment horizontal="center" vertical="top"/>
    </xf>
    <xf numFmtId="168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69" fontId="496" fillId="0" borderId="1" xfId="0" applyNumberFormat="1" applyFont="1" applyBorder="1" applyAlignment="1">
      <alignment horizontal="right" vertical="top"/>
    </xf>
    <xf numFmtId="170" fontId="497" fillId="2" borderId="1" xfId="0" applyNumberFormat="1" applyFont="1" applyFill="1" applyBorder="1" applyAlignment="1" applyProtection="1">
      <alignment horizontal="right" vertical="top"/>
      <protection locked="0"/>
    </xf>
    <xf numFmtId="171" fontId="498" fillId="0" borderId="1" xfId="0" applyNumberFormat="1" applyFont="1" applyBorder="1" applyAlignment="1">
      <alignment horizontal="right" vertical="top"/>
    </xf>
    <xf numFmtId="4" fontId="499" fillId="0" borderId="1" xfId="0" applyNumberFormat="1" applyFont="1" applyBorder="1" applyAlignment="1">
      <alignment horizontal="right" vertical="top"/>
    </xf>
    <xf numFmtId="170" fontId="500" fillId="2" borderId="1" xfId="0" applyNumberFormat="1" applyFont="1" applyFill="1" applyBorder="1" applyAlignment="1" applyProtection="1">
      <alignment horizontal="right" vertical="top"/>
      <protection locked="0"/>
    </xf>
    <xf numFmtId="169" fontId="501" fillId="0" borderId="1" xfId="0" applyNumberFormat="1" applyFont="1" applyBorder="1" applyAlignment="1">
      <alignment horizontal="right" vertical="top"/>
    </xf>
    <xf numFmtId="169" fontId="502" fillId="0" borderId="1" xfId="0" applyNumberFormat="1" applyFont="1" applyBorder="1" applyAlignment="1">
      <alignment horizontal="right" vertical="top"/>
    </xf>
    <xf numFmtId="169" fontId="503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0" fontId="505" fillId="0" borderId="0" xfId="0" applyFont="1"/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 wrapText="1"/>
    </xf>
    <xf numFmtId="0" fontId="508" fillId="0" borderId="1" xfId="0" applyFont="1" applyBorder="1" applyAlignment="1">
      <alignment horizontal="center" vertical="top"/>
    </xf>
    <xf numFmtId="168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169" fontId="512" fillId="0" borderId="1" xfId="0" applyNumberFormat="1" applyFont="1" applyBorder="1" applyAlignment="1">
      <alignment horizontal="right" vertical="top"/>
    </xf>
    <xf numFmtId="170" fontId="513" fillId="2" borderId="1" xfId="0" applyNumberFormat="1" applyFont="1" applyFill="1" applyBorder="1" applyAlignment="1" applyProtection="1">
      <alignment horizontal="right" vertical="top"/>
      <protection locked="0"/>
    </xf>
    <xf numFmtId="171" fontId="514" fillId="0" borderId="1" xfId="0" applyNumberFormat="1" applyFont="1" applyBorder="1" applyAlignment="1">
      <alignment horizontal="right" vertical="top"/>
    </xf>
    <xf numFmtId="4" fontId="515" fillId="0" borderId="1" xfId="0" applyNumberFormat="1" applyFont="1" applyBorder="1" applyAlignment="1">
      <alignment horizontal="right" vertical="top"/>
    </xf>
    <xf numFmtId="170" fontId="516" fillId="2" borderId="1" xfId="0" applyNumberFormat="1" applyFont="1" applyFill="1" applyBorder="1" applyAlignment="1" applyProtection="1">
      <alignment horizontal="right" vertical="top"/>
      <protection locked="0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69" fontId="519" fillId="0" borderId="1" xfId="0" applyNumberFormat="1" applyFont="1" applyBorder="1" applyAlignment="1">
      <alignment horizontal="right" vertical="top"/>
    </xf>
    <xf numFmtId="4" fontId="520" fillId="0" borderId="1" xfId="0" applyNumberFormat="1" applyFont="1" applyBorder="1" applyAlignment="1">
      <alignment horizontal="right" vertical="top"/>
    </xf>
    <xf numFmtId="0" fontId="521" fillId="0" borderId="0" xfId="0" applyFont="1"/>
    <xf numFmtId="0" fontId="522" fillId="0" borderId="1" xfId="0" applyFont="1" applyBorder="1" applyAlignment="1">
      <alignment horizontal="left" vertical="top"/>
    </xf>
    <xf numFmtId="0" fontId="523" fillId="0" borderId="1" xfId="0" applyFont="1" applyBorder="1" applyAlignment="1">
      <alignment horizontal="left" vertical="top" wrapText="1"/>
    </xf>
    <xf numFmtId="0" fontId="524" fillId="0" borderId="1" xfId="0" applyFont="1" applyBorder="1" applyAlignment="1">
      <alignment horizontal="center" vertical="top"/>
    </xf>
    <xf numFmtId="168" fontId="525" fillId="0" borderId="1" xfId="0" applyNumberFormat="1" applyFont="1" applyBorder="1" applyAlignment="1">
      <alignment horizontal="right" vertical="top"/>
    </xf>
    <xf numFmtId="169" fontId="526" fillId="0" borderId="1" xfId="0" applyNumberFormat="1" applyFont="1" applyBorder="1" applyAlignment="1">
      <alignment horizontal="right" vertical="top"/>
    </xf>
    <xf numFmtId="169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70" fontId="529" fillId="2" borderId="1" xfId="0" applyNumberFormat="1" applyFont="1" applyFill="1" applyBorder="1" applyAlignment="1" applyProtection="1">
      <alignment horizontal="right" vertical="top"/>
      <protection locked="0"/>
    </xf>
    <xf numFmtId="171" fontId="530" fillId="0" borderId="1" xfId="0" applyNumberFormat="1" applyFont="1" applyBorder="1" applyAlignment="1">
      <alignment horizontal="right" vertical="top"/>
    </xf>
    <xf numFmtId="4" fontId="531" fillId="0" borderId="1" xfId="0" applyNumberFormat="1" applyFont="1" applyBorder="1" applyAlignment="1">
      <alignment horizontal="right" vertical="top"/>
    </xf>
    <xf numFmtId="170" fontId="532" fillId="2" borderId="1" xfId="0" applyNumberFormat="1" applyFont="1" applyFill="1" applyBorder="1" applyAlignment="1" applyProtection="1">
      <alignment horizontal="right" vertical="top"/>
      <protection locked="0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169" fontId="535" fillId="0" borderId="1" xfId="0" applyNumberFormat="1" applyFont="1" applyBorder="1" applyAlignment="1">
      <alignment horizontal="right" vertical="top"/>
    </xf>
    <xf numFmtId="4" fontId="536" fillId="0" borderId="1" xfId="0" applyNumberFormat="1" applyFont="1" applyBorder="1" applyAlignment="1">
      <alignment horizontal="right" vertical="top"/>
    </xf>
    <xf numFmtId="0" fontId="537" fillId="0" borderId="0" xfId="0" applyFont="1"/>
    <xf numFmtId="0" fontId="538" fillId="3" borderId="1" xfId="0" applyFont="1" applyFill="1" applyBorder="1" applyAlignment="1">
      <alignment horizontal="left"/>
    </xf>
    <xf numFmtId="4" fontId="550" fillId="3" borderId="1" xfId="0" applyNumberFormat="1" applyFont="1" applyFill="1" applyBorder="1" applyAlignment="1">
      <alignment horizontal="right"/>
    </xf>
    <xf numFmtId="4" fontId="551" fillId="3" borderId="1" xfId="0" applyNumberFormat="1" applyFont="1" applyFill="1" applyBorder="1" applyAlignment="1">
      <alignment horizontal="right"/>
    </xf>
    <xf numFmtId="4" fontId="552" fillId="3" borderId="1" xfId="0" applyNumberFormat="1" applyFont="1" applyFill="1" applyBorder="1" applyAlignment="1">
      <alignment horizontal="right"/>
    </xf>
    <xf numFmtId="0" fontId="553" fillId="0" borderId="0" xfId="0" applyFont="1"/>
    <xf numFmtId="0" fontId="554" fillId="0" borderId="1" xfId="0" applyFont="1" applyBorder="1" applyAlignment="1">
      <alignment horizontal="left" vertical="top"/>
    </xf>
    <xf numFmtId="0" fontId="555" fillId="0" borderId="1" xfId="0" applyFont="1" applyBorder="1" applyAlignment="1">
      <alignment horizontal="left" vertical="top" wrapText="1"/>
    </xf>
    <xf numFmtId="0" fontId="556" fillId="0" borderId="1" xfId="0" applyFont="1" applyBorder="1" applyAlignment="1">
      <alignment horizontal="center" vertical="top"/>
    </xf>
    <xf numFmtId="168" fontId="557" fillId="0" borderId="1" xfId="0" applyNumberFormat="1" applyFont="1" applyBorder="1" applyAlignment="1">
      <alignment horizontal="right" vertical="top"/>
    </xf>
    <xf numFmtId="169" fontId="558" fillId="0" borderId="1" xfId="0" applyNumberFormat="1" applyFont="1" applyBorder="1" applyAlignment="1">
      <alignment horizontal="right" vertical="top"/>
    </xf>
    <xf numFmtId="169" fontId="559" fillId="0" borderId="1" xfId="0" applyNumberFormat="1" applyFont="1" applyBorder="1" applyAlignment="1">
      <alignment horizontal="right" vertical="top"/>
    </xf>
    <xf numFmtId="169" fontId="560" fillId="0" borderId="1" xfId="0" applyNumberFormat="1" applyFont="1" applyBorder="1" applyAlignment="1">
      <alignment horizontal="right" vertical="top"/>
    </xf>
    <xf numFmtId="170" fontId="561" fillId="2" borderId="1" xfId="0" applyNumberFormat="1" applyFont="1" applyFill="1" applyBorder="1" applyAlignment="1" applyProtection="1">
      <alignment horizontal="right" vertical="top"/>
      <protection locked="0"/>
    </xf>
    <xf numFmtId="171" fontId="562" fillId="0" borderId="1" xfId="0" applyNumberFormat="1" applyFont="1" applyBorder="1" applyAlignment="1">
      <alignment horizontal="right" vertical="top"/>
    </xf>
    <xf numFmtId="4" fontId="563" fillId="0" borderId="1" xfId="0" applyNumberFormat="1" applyFont="1" applyBorder="1" applyAlignment="1">
      <alignment horizontal="right" vertical="top"/>
    </xf>
    <xf numFmtId="170" fontId="564" fillId="2" borderId="1" xfId="0" applyNumberFormat="1" applyFont="1" applyFill="1" applyBorder="1" applyAlignment="1" applyProtection="1">
      <alignment horizontal="right" vertical="top"/>
      <protection locked="0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69" fontId="567" fillId="0" borderId="1" xfId="0" applyNumberFormat="1" applyFont="1" applyBorder="1" applyAlignment="1">
      <alignment horizontal="right" vertical="top"/>
    </xf>
    <xf numFmtId="4" fontId="568" fillId="0" borderId="1" xfId="0" applyNumberFormat="1" applyFont="1" applyBorder="1" applyAlignment="1">
      <alignment horizontal="right" vertical="top"/>
    </xf>
    <xf numFmtId="0" fontId="569" fillId="0" borderId="0" xfId="0" applyFont="1"/>
    <xf numFmtId="0" fontId="570" fillId="0" borderId="1" xfId="0" applyFont="1" applyBorder="1" applyAlignment="1">
      <alignment horizontal="left" vertical="top"/>
    </xf>
    <xf numFmtId="0" fontId="571" fillId="0" borderId="1" xfId="0" applyFont="1" applyBorder="1" applyAlignment="1">
      <alignment horizontal="left" vertical="top" wrapText="1"/>
    </xf>
    <xf numFmtId="0" fontId="572" fillId="0" borderId="1" xfId="0" applyFont="1" applyBorder="1" applyAlignment="1">
      <alignment horizontal="center" vertical="top"/>
    </xf>
    <xf numFmtId="168" fontId="573" fillId="0" borderId="1" xfId="0" applyNumberFormat="1" applyFont="1" applyBorder="1" applyAlignment="1">
      <alignment horizontal="right" vertical="top"/>
    </xf>
    <xf numFmtId="169" fontId="574" fillId="0" borderId="1" xfId="0" applyNumberFormat="1" applyFont="1" applyBorder="1" applyAlignment="1">
      <alignment horizontal="right" vertical="top"/>
    </xf>
    <xf numFmtId="169" fontId="575" fillId="0" borderId="1" xfId="0" applyNumberFormat="1" applyFont="1" applyBorder="1" applyAlignment="1">
      <alignment horizontal="right" vertical="top"/>
    </xf>
    <xf numFmtId="169" fontId="576" fillId="0" borderId="1" xfId="0" applyNumberFormat="1" applyFont="1" applyBorder="1" applyAlignment="1">
      <alignment horizontal="right" vertical="top"/>
    </xf>
    <xf numFmtId="170" fontId="577" fillId="2" borderId="1" xfId="0" applyNumberFormat="1" applyFont="1" applyFill="1" applyBorder="1" applyAlignment="1" applyProtection="1">
      <alignment horizontal="right" vertical="top"/>
      <protection locked="0"/>
    </xf>
    <xf numFmtId="171" fontId="578" fillId="0" borderId="1" xfId="0" applyNumberFormat="1" applyFont="1" applyBorder="1" applyAlignment="1">
      <alignment horizontal="right" vertical="top"/>
    </xf>
    <xf numFmtId="4" fontId="579" fillId="0" borderId="1" xfId="0" applyNumberFormat="1" applyFont="1" applyBorder="1" applyAlignment="1">
      <alignment horizontal="right" vertical="top"/>
    </xf>
    <xf numFmtId="170" fontId="580" fillId="2" borderId="1" xfId="0" applyNumberFormat="1" applyFont="1" applyFill="1" applyBorder="1" applyAlignment="1" applyProtection="1">
      <alignment horizontal="right" vertical="top"/>
      <protection locked="0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169" fontId="583" fillId="0" borderId="1" xfId="0" applyNumberFormat="1" applyFont="1" applyBorder="1" applyAlignment="1">
      <alignment horizontal="right" vertical="top"/>
    </xf>
    <xf numFmtId="4" fontId="584" fillId="0" borderId="1" xfId="0" applyNumberFormat="1" applyFont="1" applyBorder="1" applyAlignment="1">
      <alignment horizontal="right" vertical="top"/>
    </xf>
    <xf numFmtId="0" fontId="585" fillId="0" borderId="0" xfId="0" applyFont="1"/>
    <xf numFmtId="0" fontId="586" fillId="0" borderId="1" xfId="0" applyFont="1" applyBorder="1" applyAlignment="1">
      <alignment horizontal="left" vertical="top"/>
    </xf>
    <xf numFmtId="0" fontId="587" fillId="0" borderId="1" xfId="0" applyFont="1" applyBorder="1" applyAlignment="1">
      <alignment horizontal="left" vertical="top" wrapText="1"/>
    </xf>
    <xf numFmtId="0" fontId="588" fillId="0" borderId="1" xfId="0" applyFont="1" applyBorder="1" applyAlignment="1">
      <alignment horizontal="center" vertical="top"/>
    </xf>
    <xf numFmtId="168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69" fontId="592" fillId="0" borderId="1" xfId="0" applyNumberFormat="1" applyFont="1" applyBorder="1" applyAlignment="1">
      <alignment horizontal="right" vertical="top"/>
    </xf>
    <xf numFmtId="170" fontId="593" fillId="2" borderId="1" xfId="0" applyNumberFormat="1" applyFont="1" applyFill="1" applyBorder="1" applyAlignment="1" applyProtection="1">
      <alignment horizontal="right" vertical="top"/>
      <protection locked="0"/>
    </xf>
    <xf numFmtId="171" fontId="594" fillId="0" borderId="1" xfId="0" applyNumberFormat="1" applyFont="1" applyBorder="1" applyAlignment="1">
      <alignment horizontal="right" vertical="top"/>
    </xf>
    <xf numFmtId="4" fontId="595" fillId="0" borderId="1" xfId="0" applyNumberFormat="1" applyFont="1" applyBorder="1" applyAlignment="1">
      <alignment horizontal="right" vertical="top"/>
    </xf>
    <xf numFmtId="170" fontId="596" fillId="2" borderId="1" xfId="0" applyNumberFormat="1" applyFont="1" applyFill="1" applyBorder="1" applyAlignment="1" applyProtection="1">
      <alignment horizontal="right" vertical="top"/>
      <protection locked="0"/>
    </xf>
    <xf numFmtId="169" fontId="597" fillId="0" borderId="1" xfId="0" applyNumberFormat="1" applyFont="1" applyBorder="1" applyAlignment="1">
      <alignment horizontal="right" vertical="top"/>
    </xf>
    <xf numFmtId="169" fontId="598" fillId="0" borderId="1" xfId="0" applyNumberFormat="1" applyFont="1" applyBorder="1" applyAlignment="1">
      <alignment horizontal="right" vertical="top"/>
    </xf>
    <xf numFmtId="169" fontId="599" fillId="0" borderId="1" xfId="0" applyNumberFormat="1" applyFont="1" applyBorder="1" applyAlignment="1">
      <alignment horizontal="right" vertical="top"/>
    </xf>
    <xf numFmtId="4" fontId="600" fillId="0" borderId="1" xfId="0" applyNumberFormat="1" applyFont="1" applyBorder="1" applyAlignment="1">
      <alignment horizontal="right" vertical="top"/>
    </xf>
    <xf numFmtId="0" fontId="601" fillId="0" borderId="0" xfId="0" applyFont="1"/>
    <xf numFmtId="0" fontId="602" fillId="0" borderId="1" xfId="0" applyFont="1" applyBorder="1" applyAlignment="1">
      <alignment horizontal="left" vertical="top"/>
    </xf>
    <xf numFmtId="0" fontId="603" fillId="0" borderId="1" xfId="0" applyFont="1" applyBorder="1" applyAlignment="1">
      <alignment horizontal="left" vertical="top" wrapText="1"/>
    </xf>
    <xf numFmtId="0" fontId="604" fillId="0" borderId="1" xfId="0" applyFont="1" applyBorder="1" applyAlignment="1">
      <alignment horizontal="center" vertical="top"/>
    </xf>
    <xf numFmtId="168" fontId="605" fillId="0" borderId="1" xfId="0" applyNumberFormat="1" applyFont="1" applyBorder="1" applyAlignment="1">
      <alignment horizontal="right" vertical="top"/>
    </xf>
    <xf numFmtId="169" fontId="606" fillId="0" borderId="1" xfId="0" applyNumberFormat="1" applyFont="1" applyBorder="1" applyAlignment="1">
      <alignment horizontal="right" vertical="top"/>
    </xf>
    <xf numFmtId="169" fontId="607" fillId="0" borderId="1" xfId="0" applyNumberFormat="1" applyFont="1" applyBorder="1" applyAlignment="1">
      <alignment horizontal="right" vertical="top"/>
    </xf>
    <xf numFmtId="169" fontId="608" fillId="0" borderId="1" xfId="0" applyNumberFormat="1" applyFont="1" applyBorder="1" applyAlignment="1">
      <alignment horizontal="right" vertical="top"/>
    </xf>
    <xf numFmtId="170" fontId="609" fillId="2" borderId="1" xfId="0" applyNumberFormat="1" applyFont="1" applyFill="1" applyBorder="1" applyAlignment="1" applyProtection="1">
      <alignment horizontal="right" vertical="top"/>
      <protection locked="0"/>
    </xf>
    <xf numFmtId="171" fontId="610" fillId="0" borderId="1" xfId="0" applyNumberFormat="1" applyFont="1" applyBorder="1" applyAlignment="1">
      <alignment horizontal="right" vertical="top"/>
    </xf>
    <xf numFmtId="4" fontId="611" fillId="0" borderId="1" xfId="0" applyNumberFormat="1" applyFont="1" applyBorder="1" applyAlignment="1">
      <alignment horizontal="right" vertical="top"/>
    </xf>
    <xf numFmtId="170" fontId="612" fillId="2" borderId="1" xfId="0" applyNumberFormat="1" applyFont="1" applyFill="1" applyBorder="1" applyAlignment="1" applyProtection="1">
      <alignment horizontal="right" vertical="top"/>
      <protection locked="0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169" fontId="615" fillId="0" borderId="1" xfId="0" applyNumberFormat="1" applyFont="1" applyBorder="1" applyAlignment="1">
      <alignment horizontal="right" vertical="top"/>
    </xf>
    <xf numFmtId="4" fontId="616" fillId="0" borderId="1" xfId="0" applyNumberFormat="1" applyFont="1" applyBorder="1" applyAlignment="1">
      <alignment horizontal="right" vertical="top"/>
    </xf>
    <xf numFmtId="0" fontId="617" fillId="0" borderId="0" xfId="0" applyFont="1"/>
    <xf numFmtId="0" fontId="618" fillId="0" borderId="1" xfId="0" applyFont="1" applyBorder="1" applyAlignment="1">
      <alignment horizontal="left" vertical="top"/>
    </xf>
    <xf numFmtId="0" fontId="619" fillId="0" borderId="1" xfId="0" applyFont="1" applyBorder="1" applyAlignment="1">
      <alignment horizontal="left" vertical="top" wrapText="1"/>
    </xf>
    <xf numFmtId="0" fontId="620" fillId="0" borderId="1" xfId="0" applyFont="1" applyBorder="1" applyAlignment="1">
      <alignment horizontal="center" vertical="top"/>
    </xf>
    <xf numFmtId="168" fontId="621" fillId="0" borderId="1" xfId="0" applyNumberFormat="1" applyFont="1" applyBorder="1" applyAlignment="1">
      <alignment horizontal="right" vertical="top"/>
    </xf>
    <xf numFmtId="169" fontId="622" fillId="0" borderId="1" xfId="0" applyNumberFormat="1" applyFont="1" applyBorder="1" applyAlignment="1">
      <alignment horizontal="right" vertical="top"/>
    </xf>
    <xf numFmtId="169" fontId="623" fillId="0" borderId="1" xfId="0" applyNumberFormat="1" applyFont="1" applyBorder="1" applyAlignment="1">
      <alignment horizontal="right" vertical="top"/>
    </xf>
    <xf numFmtId="169" fontId="624" fillId="0" borderId="1" xfId="0" applyNumberFormat="1" applyFont="1" applyBorder="1" applyAlignment="1">
      <alignment horizontal="right" vertical="top"/>
    </xf>
    <xf numFmtId="170" fontId="625" fillId="2" borderId="1" xfId="0" applyNumberFormat="1" applyFont="1" applyFill="1" applyBorder="1" applyAlignment="1" applyProtection="1">
      <alignment horizontal="right" vertical="top"/>
      <protection locked="0"/>
    </xf>
    <xf numFmtId="171" fontId="626" fillId="0" borderId="1" xfId="0" applyNumberFormat="1" applyFont="1" applyBorder="1" applyAlignment="1">
      <alignment horizontal="right" vertical="top"/>
    </xf>
    <xf numFmtId="4" fontId="627" fillId="0" borderId="1" xfId="0" applyNumberFormat="1" applyFont="1" applyBorder="1" applyAlignment="1">
      <alignment horizontal="right" vertical="top"/>
    </xf>
    <xf numFmtId="170" fontId="628" fillId="2" borderId="1" xfId="0" applyNumberFormat="1" applyFont="1" applyFill="1" applyBorder="1" applyAlignment="1" applyProtection="1">
      <alignment horizontal="right" vertical="top"/>
      <protection locked="0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169" fontId="631" fillId="0" borderId="1" xfId="0" applyNumberFormat="1" applyFont="1" applyBorder="1" applyAlignment="1">
      <alignment horizontal="right" vertical="top"/>
    </xf>
    <xf numFmtId="4" fontId="632" fillId="0" borderId="1" xfId="0" applyNumberFormat="1" applyFont="1" applyBorder="1" applyAlignment="1">
      <alignment horizontal="right" vertical="top"/>
    </xf>
    <xf numFmtId="0" fontId="633" fillId="0" borderId="0" xfId="0" applyFont="1"/>
    <xf numFmtId="0" fontId="634" fillId="0" borderId="1" xfId="0" applyFont="1" applyBorder="1" applyAlignment="1">
      <alignment horizontal="left" vertical="top"/>
    </xf>
    <xf numFmtId="0" fontId="635" fillId="0" borderId="1" xfId="0" applyFont="1" applyBorder="1" applyAlignment="1">
      <alignment horizontal="left" vertical="top" wrapText="1"/>
    </xf>
    <xf numFmtId="0" fontId="636" fillId="0" borderId="1" xfId="0" applyFont="1" applyBorder="1" applyAlignment="1">
      <alignment horizontal="center" vertical="top"/>
    </xf>
    <xf numFmtId="168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169" fontId="640" fillId="0" borderId="1" xfId="0" applyNumberFormat="1" applyFont="1" applyBorder="1" applyAlignment="1">
      <alignment horizontal="right" vertical="top"/>
    </xf>
    <xf numFmtId="170" fontId="641" fillId="2" borderId="1" xfId="0" applyNumberFormat="1" applyFont="1" applyFill="1" applyBorder="1" applyAlignment="1" applyProtection="1">
      <alignment horizontal="right" vertical="top"/>
      <protection locked="0"/>
    </xf>
    <xf numFmtId="171" fontId="642" fillId="0" borderId="1" xfId="0" applyNumberFormat="1" applyFont="1" applyBorder="1" applyAlignment="1">
      <alignment horizontal="right" vertical="top"/>
    </xf>
    <xf numFmtId="4" fontId="643" fillId="0" borderId="1" xfId="0" applyNumberFormat="1" applyFont="1" applyBorder="1" applyAlignment="1">
      <alignment horizontal="right" vertical="top"/>
    </xf>
    <xf numFmtId="170" fontId="644" fillId="2" borderId="1" xfId="0" applyNumberFormat="1" applyFont="1" applyFill="1" applyBorder="1" applyAlignment="1" applyProtection="1">
      <alignment horizontal="right" vertical="top"/>
      <protection locked="0"/>
    </xf>
    <xf numFmtId="169" fontId="645" fillId="0" borderId="1" xfId="0" applyNumberFormat="1" applyFont="1" applyBorder="1" applyAlignment="1">
      <alignment horizontal="right" vertical="top"/>
    </xf>
    <xf numFmtId="169" fontId="646" fillId="0" borderId="1" xfId="0" applyNumberFormat="1" applyFont="1" applyBorder="1" applyAlignment="1">
      <alignment horizontal="right" vertical="top"/>
    </xf>
    <xf numFmtId="169" fontId="647" fillId="0" borderId="1" xfId="0" applyNumberFormat="1" applyFont="1" applyBorder="1" applyAlignment="1">
      <alignment horizontal="right" vertical="top"/>
    </xf>
    <xf numFmtId="4" fontId="648" fillId="0" borderId="1" xfId="0" applyNumberFormat="1" applyFont="1" applyBorder="1" applyAlignment="1">
      <alignment horizontal="right" vertical="top"/>
    </xf>
    <xf numFmtId="0" fontId="649" fillId="0" borderId="0" xfId="0" applyFont="1"/>
    <xf numFmtId="0" fontId="650" fillId="0" borderId="1" xfId="0" applyFont="1" applyBorder="1" applyAlignment="1">
      <alignment horizontal="left" vertical="top"/>
    </xf>
    <xf numFmtId="0" fontId="651" fillId="0" borderId="1" xfId="0" applyFont="1" applyBorder="1" applyAlignment="1">
      <alignment horizontal="left" vertical="top" wrapText="1"/>
    </xf>
    <xf numFmtId="0" fontId="652" fillId="0" borderId="1" xfId="0" applyFont="1" applyBorder="1" applyAlignment="1">
      <alignment horizontal="center" vertical="top"/>
    </xf>
    <xf numFmtId="168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169" fontId="656" fillId="0" borderId="1" xfId="0" applyNumberFormat="1" applyFont="1" applyBorder="1" applyAlignment="1">
      <alignment horizontal="right" vertical="top"/>
    </xf>
    <xf numFmtId="170" fontId="657" fillId="2" borderId="1" xfId="0" applyNumberFormat="1" applyFont="1" applyFill="1" applyBorder="1" applyAlignment="1" applyProtection="1">
      <alignment horizontal="right" vertical="top"/>
      <protection locked="0"/>
    </xf>
    <xf numFmtId="171" fontId="658" fillId="0" borderId="1" xfId="0" applyNumberFormat="1" applyFont="1" applyBorder="1" applyAlignment="1">
      <alignment horizontal="right" vertical="top"/>
    </xf>
    <xf numFmtId="4" fontId="659" fillId="0" borderId="1" xfId="0" applyNumberFormat="1" applyFont="1" applyBorder="1" applyAlignment="1">
      <alignment horizontal="right" vertical="top"/>
    </xf>
    <xf numFmtId="170" fontId="660" fillId="2" borderId="1" xfId="0" applyNumberFormat="1" applyFont="1" applyFill="1" applyBorder="1" applyAlignment="1" applyProtection="1">
      <alignment horizontal="right" vertical="top"/>
      <protection locked="0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69" fontId="663" fillId="0" borderId="1" xfId="0" applyNumberFormat="1" applyFont="1" applyBorder="1" applyAlignment="1">
      <alignment horizontal="right" vertical="top"/>
    </xf>
    <xf numFmtId="4" fontId="664" fillId="0" borderId="1" xfId="0" applyNumberFormat="1" applyFont="1" applyBorder="1" applyAlignment="1">
      <alignment horizontal="right" vertical="top"/>
    </xf>
    <xf numFmtId="0" fontId="665" fillId="0" borderId="0" xfId="0" applyFont="1"/>
    <xf numFmtId="0" fontId="666" fillId="3" borderId="1" xfId="0" applyFont="1" applyFill="1" applyBorder="1" applyAlignment="1">
      <alignment horizontal="left"/>
    </xf>
    <xf numFmtId="4" fontId="678" fillId="3" borderId="1" xfId="0" applyNumberFormat="1" applyFont="1" applyFill="1" applyBorder="1" applyAlignment="1">
      <alignment horizontal="right"/>
    </xf>
    <xf numFmtId="4" fontId="679" fillId="3" borderId="1" xfId="0" applyNumberFormat="1" applyFont="1" applyFill="1" applyBorder="1" applyAlignment="1">
      <alignment horizontal="right"/>
    </xf>
    <xf numFmtId="0" fontId="680" fillId="0" borderId="0" xfId="0" applyFont="1"/>
    <xf numFmtId="0" fontId="681" fillId="3" borderId="1" xfId="0" applyFont="1" applyFill="1" applyBorder="1" applyAlignment="1">
      <alignment horizontal="left"/>
    </xf>
    <xf numFmtId="4" fontId="693" fillId="3" borderId="1" xfId="0" applyNumberFormat="1" applyFont="1" applyFill="1" applyBorder="1" applyAlignment="1">
      <alignment horizontal="right"/>
    </xf>
    <xf numFmtId="4" fontId="694" fillId="3" borderId="1" xfId="0" applyNumberFormat="1" applyFont="1" applyFill="1" applyBorder="1" applyAlignment="1">
      <alignment horizontal="right"/>
    </xf>
    <xf numFmtId="4" fontId="695" fillId="3" borderId="1" xfId="0" applyNumberFormat="1" applyFont="1" applyFill="1" applyBorder="1" applyAlignment="1">
      <alignment horizontal="right"/>
    </xf>
    <xf numFmtId="0" fontId="696" fillId="0" borderId="0" xfId="0" applyFont="1"/>
    <xf numFmtId="0" fontId="697" fillId="0" borderId="1" xfId="0" applyFont="1" applyBorder="1" applyAlignment="1">
      <alignment horizontal="left" vertical="top"/>
    </xf>
    <xf numFmtId="0" fontId="698" fillId="0" borderId="1" xfId="0" applyFont="1" applyBorder="1" applyAlignment="1">
      <alignment horizontal="left" vertical="top" wrapText="1"/>
    </xf>
    <xf numFmtId="0" fontId="699" fillId="0" borderId="1" xfId="0" applyFont="1" applyBorder="1" applyAlignment="1">
      <alignment horizontal="center" vertical="top"/>
    </xf>
    <xf numFmtId="168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69" fontId="703" fillId="0" borderId="1" xfId="0" applyNumberFormat="1" applyFont="1" applyBorder="1" applyAlignment="1">
      <alignment horizontal="right" vertical="top"/>
    </xf>
    <xf numFmtId="170" fontId="704" fillId="2" borderId="1" xfId="0" applyNumberFormat="1" applyFont="1" applyFill="1" applyBorder="1" applyAlignment="1" applyProtection="1">
      <alignment horizontal="right" vertical="top"/>
      <protection locked="0"/>
    </xf>
    <xf numFmtId="171" fontId="705" fillId="0" borderId="1" xfId="0" applyNumberFormat="1" applyFont="1" applyBorder="1" applyAlignment="1">
      <alignment horizontal="right" vertical="top"/>
    </xf>
    <xf numFmtId="4" fontId="706" fillId="0" borderId="1" xfId="0" applyNumberFormat="1" applyFont="1" applyBorder="1" applyAlignment="1">
      <alignment horizontal="right" vertical="top"/>
    </xf>
    <xf numFmtId="170" fontId="707" fillId="2" borderId="1" xfId="0" applyNumberFormat="1" applyFont="1" applyFill="1" applyBorder="1" applyAlignment="1" applyProtection="1">
      <alignment horizontal="right" vertical="top"/>
      <protection locked="0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4" fontId="711" fillId="0" borderId="1" xfId="0" applyNumberFormat="1" applyFont="1" applyBorder="1" applyAlignment="1">
      <alignment horizontal="right" vertical="top"/>
    </xf>
    <xf numFmtId="0" fontId="712" fillId="0" borderId="0" xfId="0" applyFont="1"/>
    <xf numFmtId="0" fontId="713" fillId="0" borderId="1" xfId="0" applyFont="1" applyBorder="1" applyAlignment="1">
      <alignment horizontal="left" vertical="top"/>
    </xf>
    <xf numFmtId="0" fontId="714" fillId="0" borderId="1" xfId="0" applyFont="1" applyBorder="1" applyAlignment="1">
      <alignment horizontal="left" vertical="top" wrapText="1"/>
    </xf>
    <xf numFmtId="0" fontId="715" fillId="0" borderId="1" xfId="0" applyFont="1" applyBorder="1" applyAlignment="1">
      <alignment horizontal="center" vertical="top"/>
    </xf>
    <xf numFmtId="168" fontId="716" fillId="0" borderId="1" xfId="0" applyNumberFormat="1" applyFont="1" applyBorder="1" applyAlignment="1">
      <alignment horizontal="right" vertical="top"/>
    </xf>
    <xf numFmtId="169" fontId="717" fillId="0" borderId="1" xfId="0" applyNumberFormat="1" applyFont="1" applyBorder="1" applyAlignment="1">
      <alignment horizontal="right" vertical="top"/>
    </xf>
    <xf numFmtId="169" fontId="718" fillId="0" borderId="1" xfId="0" applyNumberFormat="1" applyFont="1" applyBorder="1" applyAlignment="1">
      <alignment horizontal="right" vertical="top"/>
    </xf>
    <xf numFmtId="169" fontId="719" fillId="0" borderId="1" xfId="0" applyNumberFormat="1" applyFont="1" applyBorder="1" applyAlignment="1">
      <alignment horizontal="right" vertical="top"/>
    </xf>
    <xf numFmtId="170" fontId="720" fillId="2" borderId="1" xfId="0" applyNumberFormat="1" applyFont="1" applyFill="1" applyBorder="1" applyAlignment="1" applyProtection="1">
      <alignment horizontal="right" vertical="top"/>
      <protection locked="0"/>
    </xf>
    <xf numFmtId="171" fontId="721" fillId="0" borderId="1" xfId="0" applyNumberFormat="1" applyFont="1" applyBorder="1" applyAlignment="1">
      <alignment horizontal="right" vertical="top"/>
    </xf>
    <xf numFmtId="4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69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169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0" fontId="728" fillId="0" borderId="0" xfId="0" applyFont="1"/>
    <xf numFmtId="0" fontId="729" fillId="0" borderId="1" xfId="0" applyFont="1" applyBorder="1" applyAlignment="1">
      <alignment horizontal="left" vertical="top"/>
    </xf>
    <xf numFmtId="0" fontId="730" fillId="0" borderId="1" xfId="0" applyFont="1" applyBorder="1" applyAlignment="1">
      <alignment horizontal="left" vertical="top" wrapText="1"/>
    </xf>
    <xf numFmtId="0" fontId="731" fillId="0" borderId="1" xfId="0" applyFont="1" applyBorder="1" applyAlignment="1">
      <alignment horizontal="center" vertical="top"/>
    </xf>
    <xf numFmtId="168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69" fontId="735" fillId="0" borderId="1" xfId="0" applyNumberFormat="1" applyFont="1" applyBorder="1" applyAlignment="1">
      <alignment horizontal="right" vertical="top"/>
    </xf>
    <xf numFmtId="170" fontId="736" fillId="2" borderId="1" xfId="0" applyNumberFormat="1" applyFont="1" applyFill="1" applyBorder="1" applyAlignment="1" applyProtection="1">
      <alignment horizontal="right" vertical="top"/>
      <protection locked="0"/>
    </xf>
    <xf numFmtId="171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170" fontId="739" fillId="2" borderId="1" xfId="0" applyNumberFormat="1" applyFont="1" applyFill="1" applyBorder="1" applyAlignment="1" applyProtection="1">
      <alignment horizontal="right" vertical="top"/>
      <protection locked="0"/>
    </xf>
    <xf numFmtId="169" fontId="740" fillId="0" borderId="1" xfId="0" applyNumberFormat="1" applyFont="1" applyBorder="1" applyAlignment="1">
      <alignment horizontal="right" vertical="top"/>
    </xf>
    <xf numFmtId="169" fontId="741" fillId="0" borderId="1" xfId="0" applyNumberFormat="1" applyFont="1" applyBorder="1" applyAlignment="1">
      <alignment horizontal="right" vertical="top"/>
    </xf>
    <xf numFmtId="169" fontId="742" fillId="0" borderId="1" xfId="0" applyNumberFormat="1" applyFont="1" applyBorder="1" applyAlignment="1">
      <alignment horizontal="right" vertical="top"/>
    </xf>
    <xf numFmtId="4" fontId="743" fillId="0" borderId="1" xfId="0" applyNumberFormat="1" applyFont="1" applyBorder="1" applyAlignment="1">
      <alignment horizontal="right" vertical="top"/>
    </xf>
    <xf numFmtId="0" fontId="744" fillId="0" borderId="0" xfId="0" applyFont="1"/>
    <xf numFmtId="0" fontId="745" fillId="0" borderId="1" xfId="0" applyFont="1" applyBorder="1" applyAlignment="1">
      <alignment horizontal="left" vertical="top"/>
    </xf>
    <xf numFmtId="0" fontId="746" fillId="0" borderId="1" xfId="0" applyFont="1" applyBorder="1" applyAlignment="1">
      <alignment horizontal="left" vertical="top" wrapText="1"/>
    </xf>
    <xf numFmtId="0" fontId="747" fillId="0" borderId="1" xfId="0" applyFont="1" applyBorder="1" applyAlignment="1">
      <alignment horizontal="center" vertical="top"/>
    </xf>
    <xf numFmtId="168" fontId="748" fillId="0" borderId="1" xfId="0" applyNumberFormat="1" applyFont="1" applyBorder="1" applyAlignment="1">
      <alignment horizontal="right" vertical="top"/>
    </xf>
    <xf numFmtId="169" fontId="749" fillId="0" borderId="1" xfId="0" applyNumberFormat="1" applyFont="1" applyBorder="1" applyAlignment="1">
      <alignment horizontal="right" vertical="top"/>
    </xf>
    <xf numFmtId="169" fontId="750" fillId="0" borderId="1" xfId="0" applyNumberFormat="1" applyFont="1" applyBorder="1" applyAlignment="1">
      <alignment horizontal="right" vertical="top"/>
    </xf>
    <xf numFmtId="169" fontId="751" fillId="0" borderId="1" xfId="0" applyNumberFormat="1" applyFont="1" applyBorder="1" applyAlignment="1">
      <alignment horizontal="right" vertical="top"/>
    </xf>
    <xf numFmtId="170" fontId="752" fillId="2" borderId="1" xfId="0" applyNumberFormat="1" applyFont="1" applyFill="1" applyBorder="1" applyAlignment="1" applyProtection="1">
      <alignment horizontal="right" vertical="top"/>
      <protection locked="0"/>
    </xf>
    <xf numFmtId="171" fontId="753" fillId="0" borderId="1" xfId="0" applyNumberFormat="1" applyFont="1" applyBorder="1" applyAlignment="1">
      <alignment horizontal="right" vertical="top"/>
    </xf>
    <xf numFmtId="4" fontId="754" fillId="0" borderId="1" xfId="0" applyNumberFormat="1" applyFont="1" applyBorder="1" applyAlignment="1">
      <alignment horizontal="right" vertical="top"/>
    </xf>
    <xf numFmtId="170" fontId="755" fillId="2" borderId="1" xfId="0" applyNumberFormat="1" applyFont="1" applyFill="1" applyBorder="1" applyAlignment="1" applyProtection="1">
      <alignment horizontal="right" vertical="top"/>
      <protection locked="0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4" fontId="759" fillId="0" borderId="1" xfId="0" applyNumberFormat="1" applyFont="1" applyBorder="1" applyAlignment="1">
      <alignment horizontal="right" vertical="top"/>
    </xf>
    <xf numFmtId="0" fontId="760" fillId="0" borderId="0" xfId="0" applyFont="1"/>
    <xf numFmtId="0" fontId="761" fillId="0" borderId="1" xfId="0" applyFont="1" applyBorder="1" applyAlignment="1">
      <alignment horizontal="left" vertical="top"/>
    </xf>
    <xf numFmtId="0" fontId="762" fillId="0" borderId="1" xfId="0" applyFont="1" applyBorder="1" applyAlignment="1">
      <alignment horizontal="left" vertical="top" wrapText="1"/>
    </xf>
    <xf numFmtId="0" fontId="763" fillId="0" borderId="1" xfId="0" applyFont="1" applyBorder="1" applyAlignment="1">
      <alignment horizontal="center" vertical="top"/>
    </xf>
    <xf numFmtId="168" fontId="764" fillId="0" borderId="1" xfId="0" applyNumberFormat="1" applyFont="1" applyBorder="1" applyAlignment="1">
      <alignment horizontal="right" vertical="top"/>
    </xf>
    <xf numFmtId="169" fontId="765" fillId="0" borderId="1" xfId="0" applyNumberFormat="1" applyFont="1" applyBorder="1" applyAlignment="1">
      <alignment horizontal="right" vertical="top"/>
    </xf>
    <xf numFmtId="169" fontId="766" fillId="0" borderId="1" xfId="0" applyNumberFormat="1" applyFont="1" applyBorder="1" applyAlignment="1">
      <alignment horizontal="right" vertical="top"/>
    </xf>
    <xf numFmtId="169" fontId="767" fillId="0" borderId="1" xfId="0" applyNumberFormat="1" applyFont="1" applyBorder="1" applyAlignment="1">
      <alignment horizontal="right" vertical="top"/>
    </xf>
    <xf numFmtId="170" fontId="768" fillId="2" borderId="1" xfId="0" applyNumberFormat="1" applyFont="1" applyFill="1" applyBorder="1" applyAlignment="1" applyProtection="1">
      <alignment horizontal="right" vertical="top"/>
      <protection locked="0"/>
    </xf>
    <xf numFmtId="171" fontId="769" fillId="0" borderId="1" xfId="0" applyNumberFormat="1" applyFont="1" applyBorder="1" applyAlignment="1">
      <alignment horizontal="right" vertical="top"/>
    </xf>
    <xf numFmtId="4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69" fontId="772" fillId="0" borderId="1" xfId="0" applyNumberFormat="1" applyFont="1" applyBorder="1" applyAlignment="1">
      <alignment horizontal="right" vertical="top"/>
    </xf>
    <xf numFmtId="169" fontId="773" fillId="0" borderId="1" xfId="0" applyNumberFormat="1" applyFont="1" applyBorder="1" applyAlignment="1">
      <alignment horizontal="right" vertical="top"/>
    </xf>
    <xf numFmtId="169" fontId="774" fillId="0" borderId="1" xfId="0" applyNumberFormat="1" applyFont="1" applyBorder="1" applyAlignment="1">
      <alignment horizontal="right" vertical="top"/>
    </xf>
    <xf numFmtId="4" fontId="775" fillId="0" borderId="1" xfId="0" applyNumberFormat="1" applyFont="1" applyBorder="1" applyAlignment="1">
      <alignment horizontal="right" vertical="top"/>
    </xf>
    <xf numFmtId="0" fontId="776" fillId="0" borderId="0" xfId="0" applyFont="1"/>
    <xf numFmtId="0" fontId="777" fillId="0" borderId="1" xfId="0" applyFont="1" applyBorder="1" applyAlignment="1">
      <alignment horizontal="left" vertical="top"/>
    </xf>
    <xf numFmtId="0" fontId="778" fillId="0" borderId="1" xfId="0" applyFont="1" applyBorder="1" applyAlignment="1">
      <alignment horizontal="left" vertical="top" wrapText="1"/>
    </xf>
    <xf numFmtId="0" fontId="779" fillId="0" borderId="1" xfId="0" applyFont="1" applyBorder="1" applyAlignment="1">
      <alignment horizontal="center" vertical="top"/>
    </xf>
    <xf numFmtId="168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69" fontId="783" fillId="0" borderId="1" xfId="0" applyNumberFormat="1" applyFont="1" applyBorder="1" applyAlignment="1">
      <alignment horizontal="right" vertical="top"/>
    </xf>
    <xf numFmtId="170" fontId="784" fillId="2" borderId="1" xfId="0" applyNumberFormat="1" applyFont="1" applyFill="1" applyBorder="1" applyAlignment="1" applyProtection="1">
      <alignment horizontal="right" vertical="top"/>
      <protection locked="0"/>
    </xf>
    <xf numFmtId="171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170" fontId="787" fillId="2" borderId="1" xfId="0" applyNumberFormat="1" applyFont="1" applyFill="1" applyBorder="1" applyAlignment="1" applyProtection="1">
      <alignment horizontal="right" vertical="top"/>
      <protection locked="0"/>
    </xf>
    <xf numFmtId="169" fontId="788" fillId="0" borderId="1" xfId="0" applyNumberFormat="1" applyFont="1" applyBorder="1" applyAlignment="1">
      <alignment horizontal="right" vertical="top"/>
    </xf>
    <xf numFmtId="169" fontId="789" fillId="0" borderId="1" xfId="0" applyNumberFormat="1" applyFont="1" applyBorder="1" applyAlignment="1">
      <alignment horizontal="right" vertical="top"/>
    </xf>
    <xf numFmtId="169" fontId="790" fillId="0" borderId="1" xfId="0" applyNumberFormat="1" applyFont="1" applyBorder="1" applyAlignment="1">
      <alignment horizontal="right" vertical="top"/>
    </xf>
    <xf numFmtId="4" fontId="791" fillId="0" borderId="1" xfId="0" applyNumberFormat="1" applyFont="1" applyBorder="1" applyAlignment="1">
      <alignment horizontal="right" vertical="top"/>
    </xf>
    <xf numFmtId="0" fontId="792" fillId="0" borderId="0" xfId="0" applyFont="1"/>
    <xf numFmtId="0" fontId="793" fillId="0" borderId="1" xfId="0" applyFont="1" applyBorder="1" applyAlignment="1">
      <alignment horizontal="left" vertical="top"/>
    </xf>
    <xf numFmtId="0" fontId="794" fillId="0" borderId="1" xfId="0" applyFont="1" applyBorder="1" applyAlignment="1">
      <alignment horizontal="left" vertical="top" wrapText="1"/>
    </xf>
    <xf numFmtId="0" fontId="795" fillId="0" borderId="1" xfId="0" applyFont="1" applyBorder="1" applyAlignment="1">
      <alignment horizontal="center" vertical="top"/>
    </xf>
    <xf numFmtId="168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69" fontId="798" fillId="0" borderId="1" xfId="0" applyNumberFormat="1" applyFont="1" applyBorder="1" applyAlignment="1">
      <alignment horizontal="right" vertical="top"/>
    </xf>
    <xf numFmtId="169" fontId="799" fillId="0" borderId="1" xfId="0" applyNumberFormat="1" applyFont="1" applyBorder="1" applyAlignment="1">
      <alignment horizontal="right" vertical="top"/>
    </xf>
    <xf numFmtId="170" fontId="800" fillId="2" borderId="1" xfId="0" applyNumberFormat="1" applyFont="1" applyFill="1" applyBorder="1" applyAlignment="1" applyProtection="1">
      <alignment horizontal="right" vertical="top"/>
      <protection locked="0"/>
    </xf>
    <xf numFmtId="171" fontId="801" fillId="0" borderId="1" xfId="0" applyNumberFormat="1" applyFont="1" applyBorder="1" applyAlignment="1">
      <alignment horizontal="right" vertical="top"/>
    </xf>
    <xf numFmtId="4" fontId="802" fillId="0" borderId="1" xfId="0" applyNumberFormat="1" applyFont="1" applyBorder="1" applyAlignment="1">
      <alignment horizontal="right" vertical="top"/>
    </xf>
    <xf numFmtId="170" fontId="803" fillId="2" borderId="1" xfId="0" applyNumberFormat="1" applyFont="1" applyFill="1" applyBorder="1" applyAlignment="1" applyProtection="1">
      <alignment horizontal="right" vertical="top"/>
      <protection locked="0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4" fontId="807" fillId="0" borderId="1" xfId="0" applyNumberFormat="1" applyFont="1" applyBorder="1" applyAlignment="1">
      <alignment horizontal="right" vertical="top"/>
    </xf>
    <xf numFmtId="0" fontId="808" fillId="0" borderId="0" xfId="0" applyFont="1"/>
    <xf numFmtId="0" fontId="809" fillId="0" borderId="1" xfId="0" applyFont="1" applyBorder="1" applyAlignment="1">
      <alignment horizontal="left" vertical="top"/>
    </xf>
    <xf numFmtId="0" fontId="810" fillId="0" borderId="1" xfId="0" applyFont="1" applyBorder="1" applyAlignment="1">
      <alignment horizontal="left" vertical="top" wrapText="1"/>
    </xf>
    <xf numFmtId="0" fontId="811" fillId="0" borderId="1" xfId="0" applyFont="1" applyBorder="1" applyAlignment="1">
      <alignment horizontal="center" vertical="top"/>
    </xf>
    <xf numFmtId="168" fontId="812" fillId="0" borderId="1" xfId="0" applyNumberFormat="1" applyFont="1" applyBorder="1" applyAlignment="1">
      <alignment horizontal="right" vertical="top"/>
    </xf>
    <xf numFmtId="169" fontId="813" fillId="0" borderId="1" xfId="0" applyNumberFormat="1" applyFont="1" applyBorder="1" applyAlignment="1">
      <alignment horizontal="right" vertical="top"/>
    </xf>
    <xf numFmtId="169" fontId="814" fillId="0" borderId="1" xfId="0" applyNumberFormat="1" applyFont="1" applyBorder="1" applyAlignment="1">
      <alignment horizontal="right" vertical="top"/>
    </xf>
    <xf numFmtId="169" fontId="815" fillId="0" borderId="1" xfId="0" applyNumberFormat="1" applyFont="1" applyBorder="1" applyAlignment="1">
      <alignment horizontal="right" vertical="top"/>
    </xf>
    <xf numFmtId="170" fontId="816" fillId="2" borderId="1" xfId="0" applyNumberFormat="1" applyFont="1" applyFill="1" applyBorder="1" applyAlignment="1" applyProtection="1">
      <alignment horizontal="right" vertical="top"/>
      <protection locked="0"/>
    </xf>
    <xf numFmtId="171" fontId="817" fillId="0" borderId="1" xfId="0" applyNumberFormat="1" applyFont="1" applyBorder="1" applyAlignment="1">
      <alignment horizontal="right" vertical="top"/>
    </xf>
    <xf numFmtId="4" fontId="818" fillId="0" borderId="1" xfId="0" applyNumberFormat="1" applyFont="1" applyBorder="1" applyAlignment="1">
      <alignment horizontal="right" vertical="top"/>
    </xf>
    <xf numFmtId="170" fontId="819" fillId="2" borderId="1" xfId="0" applyNumberFormat="1" applyFont="1" applyFill="1" applyBorder="1" applyAlignment="1" applyProtection="1">
      <alignment horizontal="right" vertical="top"/>
      <protection locked="0"/>
    </xf>
    <xf numFmtId="169" fontId="820" fillId="0" borderId="1" xfId="0" applyNumberFormat="1" applyFont="1" applyBorder="1" applyAlignment="1">
      <alignment horizontal="right" vertical="top"/>
    </xf>
    <xf numFmtId="169" fontId="821" fillId="0" borderId="1" xfId="0" applyNumberFormat="1" applyFont="1" applyBorder="1" applyAlignment="1">
      <alignment horizontal="right" vertical="top"/>
    </xf>
    <xf numFmtId="169" fontId="822" fillId="0" borderId="1" xfId="0" applyNumberFormat="1" applyFont="1" applyBorder="1" applyAlignment="1">
      <alignment horizontal="right" vertical="top"/>
    </xf>
    <xf numFmtId="4" fontId="823" fillId="0" borderId="1" xfId="0" applyNumberFormat="1" applyFont="1" applyBorder="1" applyAlignment="1">
      <alignment horizontal="right" vertical="top"/>
    </xf>
    <xf numFmtId="0" fontId="824" fillId="0" borderId="0" xfId="0" applyFont="1"/>
    <xf numFmtId="0" fontId="825" fillId="0" borderId="1" xfId="0" applyFont="1" applyBorder="1" applyAlignment="1">
      <alignment horizontal="left" vertical="top"/>
    </xf>
    <xf numFmtId="0" fontId="826" fillId="0" borderId="1" xfId="0" applyFont="1" applyBorder="1" applyAlignment="1">
      <alignment horizontal="left" vertical="top" wrapText="1"/>
    </xf>
    <xf numFmtId="0" fontId="827" fillId="0" borderId="1" xfId="0" applyFont="1" applyBorder="1" applyAlignment="1">
      <alignment horizontal="center" vertical="top"/>
    </xf>
    <xf numFmtId="168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69" fontId="830" fillId="0" borderId="1" xfId="0" applyNumberFormat="1" applyFont="1" applyBorder="1" applyAlignment="1">
      <alignment horizontal="right" vertical="top"/>
    </xf>
    <xf numFmtId="169" fontId="831" fillId="0" borderId="1" xfId="0" applyNumberFormat="1" applyFont="1" applyBorder="1" applyAlignment="1">
      <alignment horizontal="right" vertical="top"/>
    </xf>
    <xf numFmtId="170" fontId="832" fillId="2" borderId="1" xfId="0" applyNumberFormat="1" applyFont="1" applyFill="1" applyBorder="1" applyAlignment="1" applyProtection="1">
      <alignment horizontal="right" vertical="top"/>
      <protection locked="0"/>
    </xf>
    <xf numFmtId="171" fontId="833" fillId="0" borderId="1" xfId="0" applyNumberFormat="1" applyFont="1" applyBorder="1" applyAlignment="1">
      <alignment horizontal="right" vertical="top"/>
    </xf>
    <xf numFmtId="4" fontId="834" fillId="0" borderId="1" xfId="0" applyNumberFormat="1" applyFont="1" applyBorder="1" applyAlignment="1">
      <alignment horizontal="right" vertical="top"/>
    </xf>
    <xf numFmtId="170" fontId="835" fillId="2" borderId="1" xfId="0" applyNumberFormat="1" applyFont="1" applyFill="1" applyBorder="1" applyAlignment="1" applyProtection="1">
      <alignment horizontal="right" vertical="top"/>
      <protection locked="0"/>
    </xf>
    <xf numFmtId="169" fontId="836" fillId="0" borderId="1" xfId="0" applyNumberFormat="1" applyFont="1" applyBorder="1" applyAlignment="1">
      <alignment horizontal="right" vertical="top"/>
    </xf>
    <xf numFmtId="169" fontId="837" fillId="0" borderId="1" xfId="0" applyNumberFormat="1" applyFont="1" applyBorder="1" applyAlignment="1">
      <alignment horizontal="right" vertical="top"/>
    </xf>
    <xf numFmtId="169" fontId="838" fillId="0" borderId="1" xfId="0" applyNumberFormat="1" applyFont="1" applyBorder="1" applyAlignment="1">
      <alignment horizontal="right" vertical="top"/>
    </xf>
    <xf numFmtId="4" fontId="839" fillId="0" borderId="1" xfId="0" applyNumberFormat="1" applyFont="1" applyBorder="1" applyAlignment="1">
      <alignment horizontal="right" vertical="top"/>
    </xf>
    <xf numFmtId="0" fontId="840" fillId="0" borderId="0" xfId="0" applyFont="1"/>
    <xf numFmtId="0" fontId="841" fillId="0" borderId="1" xfId="0" applyFont="1" applyBorder="1" applyAlignment="1">
      <alignment horizontal="left" vertical="top"/>
    </xf>
    <xf numFmtId="0" fontId="842" fillId="0" borderId="1" xfId="0" applyFont="1" applyBorder="1" applyAlignment="1">
      <alignment horizontal="left" vertical="top" wrapText="1"/>
    </xf>
    <xf numFmtId="0" fontId="843" fillId="0" borderId="1" xfId="0" applyFont="1" applyBorder="1" applyAlignment="1">
      <alignment horizontal="center" vertical="top"/>
    </xf>
    <xf numFmtId="168" fontId="844" fillId="0" borderId="1" xfId="0" applyNumberFormat="1" applyFont="1" applyBorder="1" applyAlignment="1">
      <alignment horizontal="right" vertical="top"/>
    </xf>
    <xf numFmtId="169" fontId="845" fillId="0" borderId="1" xfId="0" applyNumberFormat="1" applyFont="1" applyBorder="1" applyAlignment="1">
      <alignment horizontal="right" vertical="top"/>
    </xf>
    <xf numFmtId="169" fontId="846" fillId="0" borderId="1" xfId="0" applyNumberFormat="1" applyFont="1" applyBorder="1" applyAlignment="1">
      <alignment horizontal="right" vertical="top"/>
    </xf>
    <xf numFmtId="169" fontId="847" fillId="0" borderId="1" xfId="0" applyNumberFormat="1" applyFont="1" applyBorder="1" applyAlignment="1">
      <alignment horizontal="right" vertical="top"/>
    </xf>
    <xf numFmtId="170" fontId="848" fillId="2" borderId="1" xfId="0" applyNumberFormat="1" applyFont="1" applyFill="1" applyBorder="1" applyAlignment="1" applyProtection="1">
      <alignment horizontal="right" vertical="top"/>
      <protection locked="0"/>
    </xf>
    <xf numFmtId="171" fontId="849" fillId="0" borderId="1" xfId="0" applyNumberFormat="1" applyFont="1" applyBorder="1" applyAlignment="1">
      <alignment horizontal="right" vertical="top"/>
    </xf>
    <xf numFmtId="4" fontId="850" fillId="0" borderId="1" xfId="0" applyNumberFormat="1" applyFont="1" applyBorder="1" applyAlignment="1">
      <alignment horizontal="right" vertical="top"/>
    </xf>
    <xf numFmtId="170" fontId="851" fillId="2" borderId="1" xfId="0" applyNumberFormat="1" applyFont="1" applyFill="1" applyBorder="1" applyAlignment="1" applyProtection="1">
      <alignment horizontal="right" vertical="top"/>
      <protection locked="0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69" fontId="854" fillId="0" borderId="1" xfId="0" applyNumberFormat="1" applyFont="1" applyBorder="1" applyAlignment="1">
      <alignment horizontal="right" vertical="top"/>
    </xf>
    <xf numFmtId="4" fontId="855" fillId="0" borderId="1" xfId="0" applyNumberFormat="1" applyFont="1" applyBorder="1" applyAlignment="1">
      <alignment horizontal="right" vertical="top"/>
    </xf>
    <xf numFmtId="0" fontId="856" fillId="0" borderId="0" xfId="0" applyFont="1"/>
    <xf numFmtId="0" fontId="857" fillId="0" borderId="1" xfId="0" applyFont="1" applyBorder="1" applyAlignment="1">
      <alignment horizontal="left" vertical="top"/>
    </xf>
    <xf numFmtId="0" fontId="858" fillId="0" borderId="1" xfId="0" applyFont="1" applyBorder="1" applyAlignment="1">
      <alignment horizontal="left" vertical="top" wrapText="1"/>
    </xf>
    <xf numFmtId="0" fontId="859" fillId="0" borderId="1" xfId="0" applyFont="1" applyBorder="1" applyAlignment="1">
      <alignment horizontal="center" vertical="top"/>
    </xf>
    <xf numFmtId="168" fontId="860" fillId="0" borderId="1" xfId="0" applyNumberFormat="1" applyFont="1" applyBorder="1" applyAlignment="1">
      <alignment horizontal="right" vertical="top"/>
    </xf>
    <xf numFmtId="169" fontId="861" fillId="0" borderId="1" xfId="0" applyNumberFormat="1" applyFont="1" applyBorder="1" applyAlignment="1">
      <alignment horizontal="right" vertical="top"/>
    </xf>
    <xf numFmtId="169" fontId="862" fillId="0" borderId="1" xfId="0" applyNumberFormat="1" applyFont="1" applyBorder="1" applyAlignment="1">
      <alignment horizontal="right" vertical="top"/>
    </xf>
    <xf numFmtId="169" fontId="863" fillId="0" borderId="1" xfId="0" applyNumberFormat="1" applyFont="1" applyBorder="1" applyAlignment="1">
      <alignment horizontal="right" vertical="top"/>
    </xf>
    <xf numFmtId="170" fontId="864" fillId="2" borderId="1" xfId="0" applyNumberFormat="1" applyFont="1" applyFill="1" applyBorder="1" applyAlignment="1" applyProtection="1">
      <alignment horizontal="right" vertical="top"/>
      <protection locked="0"/>
    </xf>
    <xf numFmtId="171" fontId="865" fillId="0" borderId="1" xfId="0" applyNumberFormat="1" applyFont="1" applyBorder="1" applyAlignment="1">
      <alignment horizontal="right" vertical="top"/>
    </xf>
    <xf numFmtId="4" fontId="866" fillId="0" borderId="1" xfId="0" applyNumberFormat="1" applyFont="1" applyBorder="1" applyAlignment="1">
      <alignment horizontal="right" vertical="top"/>
    </xf>
    <xf numFmtId="170" fontId="867" fillId="2" borderId="1" xfId="0" applyNumberFormat="1" applyFont="1" applyFill="1" applyBorder="1" applyAlignment="1" applyProtection="1">
      <alignment horizontal="right" vertical="top"/>
      <protection locked="0"/>
    </xf>
    <xf numFmtId="169" fontId="868" fillId="0" borderId="1" xfId="0" applyNumberFormat="1" applyFont="1" applyBorder="1" applyAlignment="1">
      <alignment horizontal="right" vertical="top"/>
    </xf>
    <xf numFmtId="169" fontId="869" fillId="0" borderId="1" xfId="0" applyNumberFormat="1" applyFont="1" applyBorder="1" applyAlignment="1">
      <alignment horizontal="right" vertical="top"/>
    </xf>
    <xf numFmtId="169" fontId="870" fillId="0" borderId="1" xfId="0" applyNumberFormat="1" applyFont="1" applyBorder="1" applyAlignment="1">
      <alignment horizontal="right" vertical="top"/>
    </xf>
    <xf numFmtId="4" fontId="871" fillId="0" borderId="1" xfId="0" applyNumberFormat="1" applyFont="1" applyBorder="1" applyAlignment="1">
      <alignment horizontal="right" vertical="top"/>
    </xf>
    <xf numFmtId="0" fontId="872" fillId="0" borderId="0" xfId="0" applyFont="1"/>
    <xf numFmtId="0" fontId="873" fillId="0" borderId="1" xfId="0" applyFont="1" applyBorder="1" applyAlignment="1">
      <alignment horizontal="left" vertical="top"/>
    </xf>
    <xf numFmtId="0" fontId="874" fillId="0" borderId="1" xfId="0" applyFont="1" applyBorder="1" applyAlignment="1">
      <alignment horizontal="left" vertical="top" wrapText="1"/>
    </xf>
    <xf numFmtId="0" fontId="875" fillId="0" borderId="1" xfId="0" applyFont="1" applyBorder="1" applyAlignment="1">
      <alignment horizontal="center" vertical="top"/>
    </xf>
    <xf numFmtId="168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69" fontId="879" fillId="0" borderId="1" xfId="0" applyNumberFormat="1" applyFont="1" applyBorder="1" applyAlignment="1">
      <alignment horizontal="right" vertical="top"/>
    </xf>
    <xf numFmtId="170" fontId="880" fillId="2" borderId="1" xfId="0" applyNumberFormat="1" applyFont="1" applyFill="1" applyBorder="1" applyAlignment="1" applyProtection="1">
      <alignment horizontal="right" vertical="top"/>
      <protection locked="0"/>
    </xf>
    <xf numFmtId="171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170" fontId="883" fillId="2" borderId="1" xfId="0" applyNumberFormat="1" applyFont="1" applyFill="1" applyBorder="1" applyAlignment="1" applyProtection="1">
      <alignment horizontal="right" vertical="top"/>
      <protection locked="0"/>
    </xf>
    <xf numFmtId="169" fontId="884" fillId="0" borderId="1" xfId="0" applyNumberFormat="1" applyFont="1" applyBorder="1" applyAlignment="1">
      <alignment horizontal="right" vertical="top"/>
    </xf>
    <xf numFmtId="169" fontId="885" fillId="0" borderId="1" xfId="0" applyNumberFormat="1" applyFont="1" applyBorder="1" applyAlignment="1">
      <alignment horizontal="right" vertical="top"/>
    </xf>
    <xf numFmtId="169" fontId="886" fillId="0" borderId="1" xfId="0" applyNumberFormat="1" applyFont="1" applyBorder="1" applyAlignment="1">
      <alignment horizontal="right" vertical="top"/>
    </xf>
    <xf numFmtId="4" fontId="887" fillId="0" borderId="1" xfId="0" applyNumberFormat="1" applyFont="1" applyBorder="1" applyAlignment="1">
      <alignment horizontal="right" vertical="top"/>
    </xf>
    <xf numFmtId="0" fontId="888" fillId="0" borderId="0" xfId="0" applyFont="1"/>
    <xf numFmtId="0" fontId="889" fillId="3" borderId="1" xfId="0" applyFont="1" applyFill="1" applyBorder="1" applyAlignment="1">
      <alignment horizontal="left"/>
    </xf>
    <xf numFmtId="4" fontId="901" fillId="3" borderId="1" xfId="0" applyNumberFormat="1" applyFont="1" applyFill="1" applyBorder="1" applyAlignment="1">
      <alignment horizontal="right"/>
    </xf>
    <xf numFmtId="4" fontId="902" fillId="3" borderId="1" xfId="0" applyNumberFormat="1" applyFont="1" applyFill="1" applyBorder="1" applyAlignment="1">
      <alignment horizontal="right"/>
    </xf>
    <xf numFmtId="4" fontId="903" fillId="3" borderId="1" xfId="0" applyNumberFormat="1" applyFont="1" applyFill="1" applyBorder="1" applyAlignment="1">
      <alignment horizontal="right"/>
    </xf>
    <xf numFmtId="0" fontId="904" fillId="0" borderId="0" xfId="0" applyFont="1"/>
    <xf numFmtId="0" fontId="905" fillId="0" borderId="1" xfId="0" applyFont="1" applyBorder="1" applyAlignment="1">
      <alignment horizontal="left" vertical="top"/>
    </xf>
    <xf numFmtId="0" fontId="906" fillId="0" borderId="1" xfId="0" applyFont="1" applyBorder="1" applyAlignment="1">
      <alignment horizontal="left" vertical="top" wrapText="1"/>
    </xf>
    <xf numFmtId="0" fontId="907" fillId="0" borderId="1" xfId="0" applyFont="1" applyBorder="1" applyAlignment="1">
      <alignment horizontal="center" vertical="top"/>
    </xf>
    <xf numFmtId="168" fontId="908" fillId="0" borderId="1" xfId="0" applyNumberFormat="1" applyFont="1" applyBorder="1" applyAlignment="1">
      <alignment horizontal="right" vertical="top"/>
    </xf>
    <xf numFmtId="169" fontId="909" fillId="0" borderId="1" xfId="0" applyNumberFormat="1" applyFont="1" applyBorder="1" applyAlignment="1">
      <alignment horizontal="right" vertical="top"/>
    </xf>
    <xf numFmtId="169" fontId="910" fillId="0" borderId="1" xfId="0" applyNumberFormat="1" applyFont="1" applyBorder="1" applyAlignment="1">
      <alignment horizontal="right" vertical="top"/>
    </xf>
    <xf numFmtId="169" fontId="911" fillId="0" borderId="1" xfId="0" applyNumberFormat="1" applyFont="1" applyBorder="1" applyAlignment="1">
      <alignment horizontal="right" vertical="top"/>
    </xf>
    <xf numFmtId="170" fontId="912" fillId="2" borderId="1" xfId="0" applyNumberFormat="1" applyFont="1" applyFill="1" applyBorder="1" applyAlignment="1" applyProtection="1">
      <alignment horizontal="right" vertical="top"/>
      <protection locked="0"/>
    </xf>
    <xf numFmtId="171" fontId="913" fillId="0" borderId="1" xfId="0" applyNumberFormat="1" applyFont="1" applyBorder="1" applyAlignment="1">
      <alignment horizontal="right" vertical="top"/>
    </xf>
    <xf numFmtId="4" fontId="914" fillId="0" borderId="1" xfId="0" applyNumberFormat="1" applyFont="1" applyBorder="1" applyAlignment="1">
      <alignment horizontal="right" vertical="top"/>
    </xf>
    <xf numFmtId="170" fontId="915" fillId="2" borderId="1" xfId="0" applyNumberFormat="1" applyFont="1" applyFill="1" applyBorder="1" applyAlignment="1" applyProtection="1">
      <alignment horizontal="right" vertical="top"/>
      <protection locked="0"/>
    </xf>
    <xf numFmtId="169" fontId="916" fillId="0" borderId="1" xfId="0" applyNumberFormat="1" applyFont="1" applyBorder="1" applyAlignment="1">
      <alignment horizontal="right" vertical="top"/>
    </xf>
    <xf numFmtId="169" fontId="917" fillId="0" borderId="1" xfId="0" applyNumberFormat="1" applyFont="1" applyBorder="1" applyAlignment="1">
      <alignment horizontal="right" vertical="top"/>
    </xf>
    <xf numFmtId="169" fontId="918" fillId="0" borderId="1" xfId="0" applyNumberFormat="1" applyFont="1" applyBorder="1" applyAlignment="1">
      <alignment horizontal="right" vertical="top"/>
    </xf>
    <xf numFmtId="4" fontId="919" fillId="0" borderId="1" xfId="0" applyNumberFormat="1" applyFont="1" applyBorder="1" applyAlignment="1">
      <alignment horizontal="right" vertical="top"/>
    </xf>
    <xf numFmtId="0" fontId="920" fillId="0" borderId="0" xfId="0" applyFont="1"/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 wrapText="1"/>
    </xf>
    <xf numFmtId="0" fontId="923" fillId="0" borderId="1" xfId="0" applyFont="1" applyBorder="1" applyAlignment="1">
      <alignment horizontal="center" vertical="top"/>
    </xf>
    <xf numFmtId="168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69" fontId="927" fillId="0" borderId="1" xfId="0" applyNumberFormat="1" applyFont="1" applyBorder="1" applyAlignment="1">
      <alignment horizontal="right" vertical="top"/>
    </xf>
    <xf numFmtId="170" fontId="928" fillId="2" borderId="1" xfId="0" applyNumberFormat="1" applyFont="1" applyFill="1" applyBorder="1" applyAlignment="1" applyProtection="1">
      <alignment horizontal="right" vertical="top"/>
      <protection locked="0"/>
    </xf>
    <xf numFmtId="171" fontId="929" fillId="0" borderId="1" xfId="0" applyNumberFormat="1" applyFont="1" applyBorder="1" applyAlignment="1">
      <alignment horizontal="right" vertical="top"/>
    </xf>
    <xf numFmtId="4" fontId="930" fillId="0" borderId="1" xfId="0" applyNumberFormat="1" applyFont="1" applyBorder="1" applyAlignment="1">
      <alignment horizontal="right" vertical="top"/>
    </xf>
    <xf numFmtId="170" fontId="931" fillId="2" borderId="1" xfId="0" applyNumberFormat="1" applyFont="1" applyFill="1" applyBorder="1" applyAlignment="1" applyProtection="1">
      <alignment horizontal="right" vertical="top"/>
      <protection locked="0"/>
    </xf>
    <xf numFmtId="169" fontId="932" fillId="0" borderId="1" xfId="0" applyNumberFormat="1" applyFont="1" applyBorder="1" applyAlignment="1">
      <alignment horizontal="right" vertical="top"/>
    </xf>
    <xf numFmtId="169" fontId="933" fillId="0" borderId="1" xfId="0" applyNumberFormat="1" applyFont="1" applyBorder="1" applyAlignment="1">
      <alignment horizontal="right" vertical="top"/>
    </xf>
    <xf numFmtId="169" fontId="934" fillId="0" borderId="1" xfId="0" applyNumberFormat="1" applyFont="1" applyBorder="1" applyAlignment="1">
      <alignment horizontal="right" vertical="top"/>
    </xf>
    <xf numFmtId="4" fontId="935" fillId="0" borderId="1" xfId="0" applyNumberFormat="1" applyFont="1" applyBorder="1" applyAlignment="1">
      <alignment horizontal="right" vertical="top"/>
    </xf>
    <xf numFmtId="0" fontId="936" fillId="0" borderId="0" xfId="0" applyFont="1"/>
    <xf numFmtId="0" fontId="937" fillId="0" borderId="1" xfId="0" applyFont="1" applyBorder="1" applyAlignment="1">
      <alignment horizontal="left" vertical="top"/>
    </xf>
    <xf numFmtId="0" fontId="938" fillId="0" borderId="1" xfId="0" applyFont="1" applyBorder="1" applyAlignment="1">
      <alignment horizontal="left" vertical="top" wrapText="1"/>
    </xf>
    <xf numFmtId="0" fontId="939" fillId="0" borderId="1" xfId="0" applyFont="1" applyBorder="1" applyAlignment="1">
      <alignment horizontal="center" vertical="top"/>
    </xf>
    <xf numFmtId="168" fontId="940" fillId="0" borderId="1" xfId="0" applyNumberFormat="1" applyFont="1" applyBorder="1" applyAlignment="1">
      <alignment horizontal="right" vertical="top"/>
    </xf>
    <xf numFmtId="169" fontId="941" fillId="0" borderId="1" xfId="0" applyNumberFormat="1" applyFont="1" applyBorder="1" applyAlignment="1">
      <alignment horizontal="right" vertical="top"/>
    </xf>
    <xf numFmtId="169" fontId="942" fillId="0" borderId="1" xfId="0" applyNumberFormat="1" applyFont="1" applyBorder="1" applyAlignment="1">
      <alignment horizontal="right" vertical="top"/>
    </xf>
    <xf numFmtId="169" fontId="943" fillId="0" borderId="1" xfId="0" applyNumberFormat="1" applyFont="1" applyBorder="1" applyAlignment="1">
      <alignment horizontal="right" vertical="top"/>
    </xf>
    <xf numFmtId="170" fontId="944" fillId="2" borderId="1" xfId="0" applyNumberFormat="1" applyFont="1" applyFill="1" applyBorder="1" applyAlignment="1" applyProtection="1">
      <alignment horizontal="right" vertical="top"/>
      <protection locked="0"/>
    </xf>
    <xf numFmtId="171" fontId="945" fillId="0" borderId="1" xfId="0" applyNumberFormat="1" applyFont="1" applyBorder="1" applyAlignment="1">
      <alignment horizontal="right" vertical="top"/>
    </xf>
    <xf numFmtId="4" fontId="946" fillId="0" borderId="1" xfId="0" applyNumberFormat="1" applyFont="1" applyBorder="1" applyAlignment="1">
      <alignment horizontal="right" vertical="top"/>
    </xf>
    <xf numFmtId="170" fontId="947" fillId="2" borderId="1" xfId="0" applyNumberFormat="1" applyFont="1" applyFill="1" applyBorder="1" applyAlignment="1" applyProtection="1">
      <alignment horizontal="right" vertical="top"/>
      <protection locked="0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69" fontId="950" fillId="0" borderId="1" xfId="0" applyNumberFormat="1" applyFont="1" applyBorder="1" applyAlignment="1">
      <alignment horizontal="right" vertical="top"/>
    </xf>
    <xf numFmtId="4" fontId="951" fillId="0" borderId="1" xfId="0" applyNumberFormat="1" applyFont="1" applyBorder="1" applyAlignment="1">
      <alignment horizontal="right" vertical="top"/>
    </xf>
    <xf numFmtId="0" fontId="952" fillId="0" borderId="0" xfId="0" applyFont="1"/>
    <xf numFmtId="0" fontId="953" fillId="0" borderId="1" xfId="0" applyFont="1" applyBorder="1" applyAlignment="1">
      <alignment horizontal="left" vertical="top"/>
    </xf>
    <xf numFmtId="0" fontId="954" fillId="0" borderId="1" xfId="0" applyFont="1" applyBorder="1" applyAlignment="1">
      <alignment horizontal="left" vertical="top" wrapText="1"/>
    </xf>
    <xf numFmtId="0" fontId="955" fillId="0" borderId="1" xfId="0" applyFont="1" applyBorder="1" applyAlignment="1">
      <alignment horizontal="center" vertical="top"/>
    </xf>
    <xf numFmtId="168" fontId="956" fillId="0" borderId="1" xfId="0" applyNumberFormat="1" applyFont="1" applyBorder="1" applyAlignment="1">
      <alignment horizontal="right" vertical="top"/>
    </xf>
    <xf numFmtId="169" fontId="957" fillId="0" borderId="1" xfId="0" applyNumberFormat="1" applyFont="1" applyBorder="1" applyAlignment="1">
      <alignment horizontal="right" vertical="top"/>
    </xf>
    <xf numFmtId="169" fontId="958" fillId="0" borderId="1" xfId="0" applyNumberFormat="1" applyFont="1" applyBorder="1" applyAlignment="1">
      <alignment horizontal="right" vertical="top"/>
    </xf>
    <xf numFmtId="169" fontId="959" fillId="0" borderId="1" xfId="0" applyNumberFormat="1" applyFont="1" applyBorder="1" applyAlignment="1">
      <alignment horizontal="right" vertical="top"/>
    </xf>
    <xf numFmtId="170" fontId="960" fillId="2" borderId="1" xfId="0" applyNumberFormat="1" applyFont="1" applyFill="1" applyBorder="1" applyAlignment="1" applyProtection="1">
      <alignment horizontal="right" vertical="top"/>
      <protection locked="0"/>
    </xf>
    <xf numFmtId="171" fontId="961" fillId="0" borderId="1" xfId="0" applyNumberFormat="1" applyFont="1" applyBorder="1" applyAlignment="1">
      <alignment horizontal="right" vertical="top"/>
    </xf>
    <xf numFmtId="4" fontId="962" fillId="0" borderId="1" xfId="0" applyNumberFormat="1" applyFont="1" applyBorder="1" applyAlignment="1">
      <alignment horizontal="right" vertical="top"/>
    </xf>
    <xf numFmtId="170" fontId="963" fillId="2" borderId="1" xfId="0" applyNumberFormat="1" applyFont="1" applyFill="1" applyBorder="1" applyAlignment="1" applyProtection="1">
      <alignment horizontal="right" vertical="top"/>
      <protection locked="0"/>
    </xf>
    <xf numFmtId="169" fontId="964" fillId="0" borderId="1" xfId="0" applyNumberFormat="1" applyFont="1" applyBorder="1" applyAlignment="1">
      <alignment horizontal="right" vertical="top"/>
    </xf>
    <xf numFmtId="169" fontId="965" fillId="0" borderId="1" xfId="0" applyNumberFormat="1" applyFont="1" applyBorder="1" applyAlignment="1">
      <alignment horizontal="right" vertical="top"/>
    </xf>
    <xf numFmtId="169" fontId="966" fillId="0" borderId="1" xfId="0" applyNumberFormat="1" applyFont="1" applyBorder="1" applyAlignment="1">
      <alignment horizontal="right" vertical="top"/>
    </xf>
    <xf numFmtId="4" fontId="967" fillId="0" borderId="1" xfId="0" applyNumberFormat="1" applyFont="1" applyBorder="1" applyAlignment="1">
      <alignment horizontal="right" vertical="top"/>
    </xf>
    <xf numFmtId="0" fontId="968" fillId="0" borderId="0" xfId="0" applyFont="1"/>
    <xf numFmtId="0" fontId="969" fillId="0" borderId="1" xfId="0" applyFont="1" applyBorder="1" applyAlignment="1">
      <alignment horizontal="left" vertical="top"/>
    </xf>
    <xf numFmtId="0" fontId="970" fillId="0" borderId="1" xfId="0" applyFont="1" applyBorder="1" applyAlignment="1">
      <alignment horizontal="left" vertical="top" wrapText="1"/>
    </xf>
    <xf numFmtId="0" fontId="971" fillId="0" borderId="1" xfId="0" applyFont="1" applyBorder="1" applyAlignment="1">
      <alignment horizontal="center" vertical="top"/>
    </xf>
    <xf numFmtId="168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69" fontId="975" fillId="0" borderId="1" xfId="0" applyNumberFormat="1" applyFont="1" applyBorder="1" applyAlignment="1">
      <alignment horizontal="right" vertical="top"/>
    </xf>
    <xf numFmtId="170" fontId="976" fillId="2" borderId="1" xfId="0" applyNumberFormat="1" applyFont="1" applyFill="1" applyBorder="1" applyAlignment="1" applyProtection="1">
      <alignment horizontal="right" vertical="top"/>
      <protection locked="0"/>
    </xf>
    <xf numFmtId="171" fontId="977" fillId="0" borderId="1" xfId="0" applyNumberFormat="1" applyFont="1" applyBorder="1" applyAlignment="1">
      <alignment horizontal="right" vertical="top"/>
    </xf>
    <xf numFmtId="4" fontId="978" fillId="0" borderId="1" xfId="0" applyNumberFormat="1" applyFont="1" applyBorder="1" applyAlignment="1">
      <alignment horizontal="right" vertical="top"/>
    </xf>
    <xf numFmtId="170" fontId="979" fillId="2" borderId="1" xfId="0" applyNumberFormat="1" applyFont="1" applyFill="1" applyBorder="1" applyAlignment="1" applyProtection="1">
      <alignment horizontal="right" vertical="top"/>
      <protection locked="0"/>
    </xf>
    <xf numFmtId="169" fontId="980" fillId="0" borderId="1" xfId="0" applyNumberFormat="1" applyFont="1" applyBorder="1" applyAlignment="1">
      <alignment horizontal="right" vertical="top"/>
    </xf>
    <xf numFmtId="169" fontId="981" fillId="0" borderId="1" xfId="0" applyNumberFormat="1" applyFont="1" applyBorder="1" applyAlignment="1">
      <alignment horizontal="right" vertical="top"/>
    </xf>
    <xf numFmtId="169" fontId="982" fillId="0" borderId="1" xfId="0" applyNumberFormat="1" applyFont="1" applyBorder="1" applyAlignment="1">
      <alignment horizontal="right" vertical="top"/>
    </xf>
    <xf numFmtId="4" fontId="983" fillId="0" borderId="1" xfId="0" applyNumberFormat="1" applyFont="1" applyBorder="1" applyAlignment="1">
      <alignment horizontal="right" vertical="top"/>
    </xf>
    <xf numFmtId="0" fontId="984" fillId="0" borderId="0" xfId="0" applyFont="1"/>
    <xf numFmtId="0" fontId="985" fillId="0" borderId="1" xfId="0" applyFont="1" applyBorder="1" applyAlignment="1">
      <alignment horizontal="left" vertical="top"/>
    </xf>
    <xf numFmtId="0" fontId="986" fillId="0" borderId="1" xfId="0" applyFont="1" applyBorder="1" applyAlignment="1">
      <alignment horizontal="left" vertical="top" wrapText="1"/>
    </xf>
    <xf numFmtId="0" fontId="987" fillId="0" borderId="1" xfId="0" applyFont="1" applyBorder="1" applyAlignment="1">
      <alignment horizontal="center" vertical="top"/>
    </xf>
    <xf numFmtId="168" fontId="988" fillId="0" borderId="1" xfId="0" applyNumberFormat="1" applyFont="1" applyBorder="1" applyAlignment="1">
      <alignment horizontal="right" vertical="top"/>
    </xf>
    <xf numFmtId="169" fontId="989" fillId="0" borderId="1" xfId="0" applyNumberFormat="1" applyFont="1" applyBorder="1" applyAlignment="1">
      <alignment horizontal="right" vertical="top"/>
    </xf>
    <xf numFmtId="169" fontId="990" fillId="0" borderId="1" xfId="0" applyNumberFormat="1" applyFont="1" applyBorder="1" applyAlignment="1">
      <alignment horizontal="right" vertical="top"/>
    </xf>
    <xf numFmtId="169" fontId="991" fillId="0" borderId="1" xfId="0" applyNumberFormat="1" applyFont="1" applyBorder="1" applyAlignment="1">
      <alignment horizontal="right" vertical="top"/>
    </xf>
    <xf numFmtId="170" fontId="992" fillId="2" borderId="1" xfId="0" applyNumberFormat="1" applyFont="1" applyFill="1" applyBorder="1" applyAlignment="1" applyProtection="1">
      <alignment horizontal="right" vertical="top"/>
      <protection locked="0"/>
    </xf>
    <xf numFmtId="171" fontId="993" fillId="0" borderId="1" xfId="0" applyNumberFormat="1" applyFont="1" applyBorder="1" applyAlignment="1">
      <alignment horizontal="right" vertical="top"/>
    </xf>
    <xf numFmtId="4" fontId="994" fillId="0" borderId="1" xfId="0" applyNumberFormat="1" applyFont="1" applyBorder="1" applyAlignment="1">
      <alignment horizontal="right" vertical="top"/>
    </xf>
    <xf numFmtId="170" fontId="995" fillId="2" borderId="1" xfId="0" applyNumberFormat="1" applyFont="1" applyFill="1" applyBorder="1" applyAlignment="1" applyProtection="1">
      <alignment horizontal="right" vertical="top"/>
      <protection locked="0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169" fontId="998" fillId="0" borderId="1" xfId="0" applyNumberFormat="1" applyFont="1" applyBorder="1" applyAlignment="1">
      <alignment horizontal="right" vertical="top"/>
    </xf>
    <xf numFmtId="4" fontId="999" fillId="0" borderId="1" xfId="0" applyNumberFormat="1" applyFont="1" applyBorder="1" applyAlignment="1">
      <alignment horizontal="right" vertical="top"/>
    </xf>
    <xf numFmtId="0" fontId="1000" fillId="0" borderId="0" xfId="0" applyFont="1"/>
    <xf numFmtId="0" fontId="1001" fillId="0" borderId="1" xfId="0" applyFont="1" applyBorder="1" applyAlignment="1">
      <alignment horizontal="left" vertical="top"/>
    </xf>
    <xf numFmtId="0" fontId="1002" fillId="0" borderId="1" xfId="0" applyFont="1" applyBorder="1" applyAlignment="1">
      <alignment horizontal="left" vertical="top" wrapText="1"/>
    </xf>
    <xf numFmtId="0" fontId="1003" fillId="0" borderId="1" xfId="0" applyFont="1" applyBorder="1" applyAlignment="1">
      <alignment horizontal="center" vertical="top"/>
    </xf>
    <xf numFmtId="168" fontId="1004" fillId="0" borderId="1" xfId="0" applyNumberFormat="1" applyFont="1" applyBorder="1" applyAlignment="1">
      <alignment horizontal="right" vertical="top"/>
    </xf>
    <xf numFmtId="169" fontId="1005" fillId="0" borderId="1" xfId="0" applyNumberFormat="1" applyFont="1" applyBorder="1" applyAlignment="1">
      <alignment horizontal="right" vertical="top"/>
    </xf>
    <xf numFmtId="169" fontId="1006" fillId="0" borderId="1" xfId="0" applyNumberFormat="1" applyFont="1" applyBorder="1" applyAlignment="1">
      <alignment horizontal="right" vertical="top"/>
    </xf>
    <xf numFmtId="169" fontId="1007" fillId="0" borderId="1" xfId="0" applyNumberFormat="1" applyFont="1" applyBorder="1" applyAlignment="1">
      <alignment horizontal="right" vertical="top"/>
    </xf>
    <xf numFmtId="170" fontId="1008" fillId="2" borderId="1" xfId="0" applyNumberFormat="1" applyFont="1" applyFill="1" applyBorder="1" applyAlignment="1" applyProtection="1">
      <alignment horizontal="right" vertical="top"/>
      <protection locked="0"/>
    </xf>
    <xf numFmtId="171" fontId="1009" fillId="0" borderId="1" xfId="0" applyNumberFormat="1" applyFont="1" applyBorder="1" applyAlignment="1">
      <alignment horizontal="right" vertical="top"/>
    </xf>
    <xf numFmtId="4" fontId="1010" fillId="0" borderId="1" xfId="0" applyNumberFormat="1" applyFont="1" applyBorder="1" applyAlignment="1">
      <alignment horizontal="right" vertical="top"/>
    </xf>
    <xf numFmtId="170" fontId="1011" fillId="2" borderId="1" xfId="0" applyNumberFormat="1" applyFont="1" applyFill="1" applyBorder="1" applyAlignment="1" applyProtection="1">
      <alignment horizontal="right" vertical="top"/>
      <protection locked="0"/>
    </xf>
    <xf numFmtId="169" fontId="1012" fillId="0" borderId="1" xfId="0" applyNumberFormat="1" applyFont="1" applyBorder="1" applyAlignment="1">
      <alignment horizontal="right" vertical="top"/>
    </xf>
    <xf numFmtId="169" fontId="1013" fillId="0" borderId="1" xfId="0" applyNumberFormat="1" applyFont="1" applyBorder="1" applyAlignment="1">
      <alignment horizontal="right" vertical="top"/>
    </xf>
    <xf numFmtId="169" fontId="1014" fillId="0" borderId="1" xfId="0" applyNumberFormat="1" applyFont="1" applyBorder="1" applyAlignment="1">
      <alignment horizontal="right" vertical="top"/>
    </xf>
    <xf numFmtId="4" fontId="1015" fillId="0" borderId="1" xfId="0" applyNumberFormat="1" applyFont="1" applyBorder="1" applyAlignment="1">
      <alignment horizontal="right" vertical="top"/>
    </xf>
    <xf numFmtId="0" fontId="1016" fillId="0" borderId="0" xfId="0" applyFont="1"/>
    <xf numFmtId="0" fontId="1017" fillId="3" borderId="1" xfId="0" applyFont="1" applyFill="1" applyBorder="1" applyAlignment="1">
      <alignment horizontal="left"/>
    </xf>
    <xf numFmtId="4" fontId="1029" fillId="3" borderId="1" xfId="0" applyNumberFormat="1" applyFont="1" applyFill="1" applyBorder="1" applyAlignment="1">
      <alignment horizontal="right"/>
    </xf>
    <xf numFmtId="4" fontId="1030" fillId="3" borderId="1" xfId="0" applyNumberFormat="1" applyFont="1" applyFill="1" applyBorder="1" applyAlignment="1">
      <alignment horizontal="right"/>
    </xf>
    <xf numFmtId="4" fontId="1031" fillId="3" borderId="1" xfId="0" applyNumberFormat="1" applyFont="1" applyFill="1" applyBorder="1" applyAlignment="1">
      <alignment horizontal="right"/>
    </xf>
    <xf numFmtId="0" fontId="1032" fillId="0" borderId="0" xfId="0" applyFont="1"/>
    <xf numFmtId="0" fontId="1033" fillId="0" borderId="1" xfId="0" applyFont="1" applyBorder="1" applyAlignment="1">
      <alignment horizontal="left" vertical="top"/>
    </xf>
    <xf numFmtId="0" fontId="1034" fillId="0" borderId="1" xfId="0" applyFont="1" applyBorder="1" applyAlignment="1">
      <alignment horizontal="left" vertical="top" wrapText="1"/>
    </xf>
    <xf numFmtId="0" fontId="1035" fillId="0" borderId="1" xfId="0" applyFont="1" applyBorder="1" applyAlignment="1">
      <alignment horizontal="center" vertical="top"/>
    </xf>
    <xf numFmtId="168" fontId="1036" fillId="0" borderId="1" xfId="0" applyNumberFormat="1" applyFont="1" applyBorder="1" applyAlignment="1">
      <alignment horizontal="right" vertical="top"/>
    </xf>
    <xf numFmtId="169" fontId="1037" fillId="0" borderId="1" xfId="0" applyNumberFormat="1" applyFont="1" applyBorder="1" applyAlignment="1">
      <alignment horizontal="right" vertical="top"/>
    </xf>
    <xf numFmtId="169" fontId="1038" fillId="0" borderId="1" xfId="0" applyNumberFormat="1" applyFont="1" applyBorder="1" applyAlignment="1">
      <alignment horizontal="right" vertical="top"/>
    </xf>
    <xf numFmtId="169" fontId="1039" fillId="0" borderId="1" xfId="0" applyNumberFormat="1" applyFont="1" applyBorder="1" applyAlignment="1">
      <alignment horizontal="right" vertical="top"/>
    </xf>
    <xf numFmtId="170" fontId="1040" fillId="2" borderId="1" xfId="0" applyNumberFormat="1" applyFont="1" applyFill="1" applyBorder="1" applyAlignment="1" applyProtection="1">
      <alignment horizontal="right" vertical="top"/>
      <protection locked="0"/>
    </xf>
    <xf numFmtId="171" fontId="1041" fillId="0" borderId="1" xfId="0" applyNumberFormat="1" applyFont="1" applyBorder="1" applyAlignment="1">
      <alignment horizontal="right" vertical="top"/>
    </xf>
    <xf numFmtId="4" fontId="1042" fillId="0" borderId="1" xfId="0" applyNumberFormat="1" applyFont="1" applyBorder="1" applyAlignment="1">
      <alignment horizontal="right" vertical="top"/>
    </xf>
    <xf numFmtId="170" fontId="1043" fillId="2" borderId="1" xfId="0" applyNumberFormat="1" applyFont="1" applyFill="1" applyBorder="1" applyAlignment="1" applyProtection="1">
      <alignment horizontal="right" vertical="top"/>
      <protection locked="0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69" fontId="1046" fillId="0" borderId="1" xfId="0" applyNumberFormat="1" applyFont="1" applyBorder="1" applyAlignment="1">
      <alignment horizontal="right" vertical="top"/>
    </xf>
    <xf numFmtId="4" fontId="1047" fillId="0" borderId="1" xfId="0" applyNumberFormat="1" applyFont="1" applyBorder="1" applyAlignment="1">
      <alignment horizontal="right" vertical="top"/>
    </xf>
    <xf numFmtId="0" fontId="1048" fillId="0" borderId="0" xfId="0" applyFont="1"/>
    <xf numFmtId="0" fontId="1049" fillId="0" borderId="1" xfId="0" applyFont="1" applyBorder="1" applyAlignment="1">
      <alignment horizontal="left" vertical="top"/>
    </xf>
    <xf numFmtId="0" fontId="1050" fillId="0" borderId="1" xfId="0" applyFont="1" applyBorder="1" applyAlignment="1">
      <alignment horizontal="left" vertical="top" wrapText="1"/>
    </xf>
    <xf numFmtId="0" fontId="1051" fillId="0" borderId="1" xfId="0" applyFont="1" applyBorder="1" applyAlignment="1">
      <alignment horizontal="center" vertical="top"/>
    </xf>
    <xf numFmtId="168" fontId="1052" fillId="0" borderId="1" xfId="0" applyNumberFormat="1" applyFont="1" applyBorder="1" applyAlignment="1">
      <alignment horizontal="right" vertical="top"/>
    </xf>
    <xf numFmtId="169" fontId="1053" fillId="0" borderId="1" xfId="0" applyNumberFormat="1" applyFont="1" applyBorder="1" applyAlignment="1">
      <alignment horizontal="right" vertical="top"/>
    </xf>
    <xf numFmtId="169" fontId="1054" fillId="0" borderId="1" xfId="0" applyNumberFormat="1" applyFont="1" applyBorder="1" applyAlignment="1">
      <alignment horizontal="right" vertical="top"/>
    </xf>
    <xf numFmtId="169" fontId="1055" fillId="0" borderId="1" xfId="0" applyNumberFormat="1" applyFont="1" applyBorder="1" applyAlignment="1">
      <alignment horizontal="right" vertical="top"/>
    </xf>
    <xf numFmtId="170" fontId="1056" fillId="2" borderId="1" xfId="0" applyNumberFormat="1" applyFont="1" applyFill="1" applyBorder="1" applyAlignment="1" applyProtection="1">
      <alignment horizontal="right" vertical="top"/>
      <protection locked="0"/>
    </xf>
    <xf numFmtId="171" fontId="1057" fillId="0" borderId="1" xfId="0" applyNumberFormat="1" applyFont="1" applyBorder="1" applyAlignment="1">
      <alignment horizontal="right" vertical="top"/>
    </xf>
    <xf numFmtId="4" fontId="1058" fillId="0" borderId="1" xfId="0" applyNumberFormat="1" applyFont="1" applyBorder="1" applyAlignment="1">
      <alignment horizontal="right" vertical="top"/>
    </xf>
    <xf numFmtId="170" fontId="1059" fillId="2" borderId="1" xfId="0" applyNumberFormat="1" applyFont="1" applyFill="1" applyBorder="1" applyAlignment="1" applyProtection="1">
      <alignment horizontal="right" vertical="top"/>
      <protection locked="0"/>
    </xf>
    <xf numFmtId="169" fontId="1060" fillId="0" borderId="1" xfId="0" applyNumberFormat="1" applyFont="1" applyBorder="1" applyAlignment="1">
      <alignment horizontal="right" vertical="top"/>
    </xf>
    <xf numFmtId="169" fontId="1061" fillId="0" borderId="1" xfId="0" applyNumberFormat="1" applyFont="1" applyBorder="1" applyAlignment="1">
      <alignment horizontal="right" vertical="top"/>
    </xf>
    <xf numFmtId="169" fontId="1062" fillId="0" borderId="1" xfId="0" applyNumberFormat="1" applyFont="1" applyBorder="1" applyAlignment="1">
      <alignment horizontal="right" vertical="top"/>
    </xf>
    <xf numFmtId="4" fontId="1063" fillId="0" borderId="1" xfId="0" applyNumberFormat="1" applyFont="1" applyBorder="1" applyAlignment="1">
      <alignment horizontal="right" vertical="top"/>
    </xf>
    <xf numFmtId="0" fontId="1064" fillId="0" borderId="0" xfId="0" applyFont="1"/>
    <xf numFmtId="0" fontId="1065" fillId="0" borderId="1" xfId="0" applyFont="1" applyBorder="1" applyAlignment="1">
      <alignment horizontal="left" vertical="top"/>
    </xf>
    <xf numFmtId="0" fontId="1066" fillId="0" borderId="1" xfId="0" applyFont="1" applyBorder="1" applyAlignment="1">
      <alignment horizontal="left" vertical="top" wrapText="1"/>
    </xf>
    <xf numFmtId="0" fontId="1067" fillId="0" borderId="1" xfId="0" applyFont="1" applyBorder="1" applyAlignment="1">
      <alignment horizontal="center" vertical="top"/>
    </xf>
    <xf numFmtId="168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69" fontId="1070" fillId="0" borderId="1" xfId="0" applyNumberFormat="1" applyFont="1" applyBorder="1" applyAlignment="1">
      <alignment horizontal="right" vertical="top"/>
    </xf>
    <xf numFmtId="169" fontId="1071" fillId="0" borderId="1" xfId="0" applyNumberFormat="1" applyFont="1" applyBorder="1" applyAlignment="1">
      <alignment horizontal="right" vertical="top"/>
    </xf>
    <xf numFmtId="170" fontId="1072" fillId="2" borderId="1" xfId="0" applyNumberFormat="1" applyFont="1" applyFill="1" applyBorder="1" applyAlignment="1" applyProtection="1">
      <alignment horizontal="right" vertical="top"/>
      <protection locked="0"/>
    </xf>
    <xf numFmtId="171" fontId="1073" fillId="0" borderId="1" xfId="0" applyNumberFormat="1" applyFont="1" applyBorder="1" applyAlignment="1">
      <alignment horizontal="right" vertical="top"/>
    </xf>
    <xf numFmtId="4" fontId="1074" fillId="0" borderId="1" xfId="0" applyNumberFormat="1" applyFont="1" applyBorder="1" applyAlignment="1">
      <alignment horizontal="right" vertical="top"/>
    </xf>
    <xf numFmtId="170" fontId="1075" fillId="2" borderId="1" xfId="0" applyNumberFormat="1" applyFont="1" applyFill="1" applyBorder="1" applyAlignment="1" applyProtection="1">
      <alignment horizontal="right" vertical="top"/>
      <protection locked="0"/>
    </xf>
    <xf numFmtId="169" fontId="1076" fillId="0" borderId="1" xfId="0" applyNumberFormat="1" applyFont="1" applyBorder="1" applyAlignment="1">
      <alignment horizontal="right" vertical="top"/>
    </xf>
    <xf numFmtId="169" fontId="1077" fillId="0" borderId="1" xfId="0" applyNumberFormat="1" applyFont="1" applyBorder="1" applyAlignment="1">
      <alignment horizontal="right" vertical="top"/>
    </xf>
    <xf numFmtId="169" fontId="1078" fillId="0" borderId="1" xfId="0" applyNumberFormat="1" applyFont="1" applyBorder="1" applyAlignment="1">
      <alignment horizontal="right" vertical="top"/>
    </xf>
    <xf numFmtId="4" fontId="1079" fillId="0" borderId="1" xfId="0" applyNumberFormat="1" applyFont="1" applyBorder="1" applyAlignment="1">
      <alignment horizontal="right" vertical="top"/>
    </xf>
    <xf numFmtId="0" fontId="1080" fillId="0" borderId="0" xfId="0" applyFont="1"/>
    <xf numFmtId="0" fontId="1081" fillId="0" borderId="1" xfId="0" applyFont="1" applyBorder="1" applyAlignment="1">
      <alignment horizontal="left" vertical="top"/>
    </xf>
    <xf numFmtId="0" fontId="1082" fillId="0" borderId="1" xfId="0" applyFont="1" applyBorder="1" applyAlignment="1">
      <alignment horizontal="left" vertical="top" wrapText="1"/>
    </xf>
    <xf numFmtId="0" fontId="1083" fillId="0" borderId="1" xfId="0" applyFont="1" applyBorder="1" applyAlignment="1">
      <alignment horizontal="center" vertical="top"/>
    </xf>
    <xf numFmtId="168" fontId="1084" fillId="0" borderId="1" xfId="0" applyNumberFormat="1" applyFont="1" applyBorder="1" applyAlignment="1">
      <alignment horizontal="right" vertical="top"/>
    </xf>
    <xf numFmtId="169" fontId="1085" fillId="0" borderId="1" xfId="0" applyNumberFormat="1" applyFont="1" applyBorder="1" applyAlignment="1">
      <alignment horizontal="right" vertical="top"/>
    </xf>
    <xf numFmtId="169" fontId="1086" fillId="0" borderId="1" xfId="0" applyNumberFormat="1" applyFont="1" applyBorder="1" applyAlignment="1">
      <alignment horizontal="right" vertical="top"/>
    </xf>
    <xf numFmtId="169" fontId="1087" fillId="0" borderId="1" xfId="0" applyNumberFormat="1" applyFont="1" applyBorder="1" applyAlignment="1">
      <alignment horizontal="right" vertical="top"/>
    </xf>
    <xf numFmtId="170" fontId="1088" fillId="2" borderId="1" xfId="0" applyNumberFormat="1" applyFont="1" applyFill="1" applyBorder="1" applyAlignment="1" applyProtection="1">
      <alignment horizontal="right" vertical="top"/>
      <protection locked="0"/>
    </xf>
    <xf numFmtId="171" fontId="1089" fillId="0" borderId="1" xfId="0" applyNumberFormat="1" applyFont="1" applyBorder="1" applyAlignment="1">
      <alignment horizontal="right" vertical="top"/>
    </xf>
    <xf numFmtId="4" fontId="1090" fillId="0" borderId="1" xfId="0" applyNumberFormat="1" applyFont="1" applyBorder="1" applyAlignment="1">
      <alignment horizontal="right" vertical="top"/>
    </xf>
    <xf numFmtId="170" fontId="1091" fillId="2" borderId="1" xfId="0" applyNumberFormat="1" applyFont="1" applyFill="1" applyBorder="1" applyAlignment="1" applyProtection="1">
      <alignment horizontal="right" vertical="top"/>
      <protection locked="0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69" fontId="1094" fillId="0" borderId="1" xfId="0" applyNumberFormat="1" applyFont="1" applyBorder="1" applyAlignment="1">
      <alignment horizontal="right" vertical="top"/>
    </xf>
    <xf numFmtId="4" fontId="1095" fillId="0" borderId="1" xfId="0" applyNumberFormat="1" applyFont="1" applyBorder="1" applyAlignment="1">
      <alignment horizontal="right" vertical="top"/>
    </xf>
    <xf numFmtId="0" fontId="1096" fillId="0" borderId="0" xfId="0" applyFont="1"/>
    <xf numFmtId="0" fontId="1097" fillId="0" borderId="1" xfId="0" applyFont="1" applyBorder="1" applyAlignment="1">
      <alignment horizontal="left" vertical="top"/>
    </xf>
    <xf numFmtId="0" fontId="1098" fillId="0" borderId="1" xfId="0" applyFont="1" applyBorder="1" applyAlignment="1">
      <alignment horizontal="left" vertical="top" wrapText="1"/>
    </xf>
    <xf numFmtId="0" fontId="1099" fillId="0" borderId="1" xfId="0" applyFont="1" applyBorder="1" applyAlignment="1">
      <alignment horizontal="center" vertical="top"/>
    </xf>
    <xf numFmtId="168" fontId="1100" fillId="0" borderId="1" xfId="0" applyNumberFormat="1" applyFont="1" applyBorder="1" applyAlignment="1">
      <alignment horizontal="right" vertical="top"/>
    </xf>
    <xf numFmtId="169" fontId="1101" fillId="0" borderId="1" xfId="0" applyNumberFormat="1" applyFont="1" applyBorder="1" applyAlignment="1">
      <alignment horizontal="right" vertical="top"/>
    </xf>
    <xf numFmtId="169" fontId="1102" fillId="0" borderId="1" xfId="0" applyNumberFormat="1" applyFont="1" applyBorder="1" applyAlignment="1">
      <alignment horizontal="right" vertical="top"/>
    </xf>
    <xf numFmtId="169" fontId="1103" fillId="0" borderId="1" xfId="0" applyNumberFormat="1" applyFont="1" applyBorder="1" applyAlignment="1">
      <alignment horizontal="right" vertical="top"/>
    </xf>
    <xf numFmtId="170" fontId="1104" fillId="2" borderId="1" xfId="0" applyNumberFormat="1" applyFont="1" applyFill="1" applyBorder="1" applyAlignment="1" applyProtection="1">
      <alignment horizontal="right" vertical="top"/>
      <protection locked="0"/>
    </xf>
    <xf numFmtId="171" fontId="1105" fillId="0" borderId="1" xfId="0" applyNumberFormat="1" applyFont="1" applyBorder="1" applyAlignment="1">
      <alignment horizontal="right" vertical="top"/>
    </xf>
    <xf numFmtId="4" fontId="1106" fillId="0" borderId="1" xfId="0" applyNumberFormat="1" applyFont="1" applyBorder="1" applyAlignment="1">
      <alignment horizontal="right" vertical="top"/>
    </xf>
    <xf numFmtId="170" fontId="1107" fillId="2" borderId="1" xfId="0" applyNumberFormat="1" applyFont="1" applyFill="1" applyBorder="1" applyAlignment="1" applyProtection="1">
      <alignment horizontal="right" vertical="top"/>
      <protection locked="0"/>
    </xf>
    <xf numFmtId="169" fontId="1108" fillId="0" borderId="1" xfId="0" applyNumberFormat="1" applyFont="1" applyBorder="1" applyAlignment="1">
      <alignment horizontal="right" vertical="top"/>
    </xf>
    <xf numFmtId="169" fontId="1109" fillId="0" borderId="1" xfId="0" applyNumberFormat="1" applyFont="1" applyBorder="1" applyAlignment="1">
      <alignment horizontal="right" vertical="top"/>
    </xf>
    <xf numFmtId="169" fontId="1110" fillId="0" borderId="1" xfId="0" applyNumberFormat="1" applyFont="1" applyBorder="1" applyAlignment="1">
      <alignment horizontal="right" vertical="top"/>
    </xf>
    <xf numFmtId="4" fontId="1111" fillId="0" borderId="1" xfId="0" applyNumberFormat="1" applyFont="1" applyBorder="1" applyAlignment="1">
      <alignment horizontal="right" vertical="top"/>
    </xf>
    <xf numFmtId="0" fontId="1112" fillId="0" borderId="0" xfId="0" applyFont="1"/>
    <xf numFmtId="0" fontId="1113" fillId="0" borderId="1" xfId="0" applyFont="1" applyBorder="1" applyAlignment="1">
      <alignment horizontal="left" vertical="top"/>
    </xf>
    <xf numFmtId="0" fontId="1114" fillId="0" borderId="1" xfId="0" applyFont="1" applyBorder="1" applyAlignment="1">
      <alignment horizontal="left" vertical="top" wrapText="1"/>
    </xf>
    <xf numFmtId="0" fontId="1115" fillId="0" borderId="1" xfId="0" applyFont="1" applyBorder="1" applyAlignment="1">
      <alignment horizontal="center" vertical="top"/>
    </xf>
    <xf numFmtId="168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69" fontId="1118" fillId="0" borderId="1" xfId="0" applyNumberFormat="1" applyFont="1" applyBorder="1" applyAlignment="1">
      <alignment horizontal="right" vertical="top"/>
    </xf>
    <xf numFmtId="169" fontId="1119" fillId="0" borderId="1" xfId="0" applyNumberFormat="1" applyFont="1" applyBorder="1" applyAlignment="1">
      <alignment horizontal="right" vertical="top"/>
    </xf>
    <xf numFmtId="170" fontId="1120" fillId="2" borderId="1" xfId="0" applyNumberFormat="1" applyFont="1" applyFill="1" applyBorder="1" applyAlignment="1" applyProtection="1">
      <alignment horizontal="right" vertical="top"/>
      <protection locked="0"/>
    </xf>
    <xf numFmtId="171" fontId="1121" fillId="0" borderId="1" xfId="0" applyNumberFormat="1" applyFont="1" applyBorder="1" applyAlignment="1">
      <alignment horizontal="right" vertical="top"/>
    </xf>
    <xf numFmtId="4" fontId="1122" fillId="0" borderId="1" xfId="0" applyNumberFormat="1" applyFont="1" applyBorder="1" applyAlignment="1">
      <alignment horizontal="right" vertical="top"/>
    </xf>
    <xf numFmtId="170" fontId="1123" fillId="2" borderId="1" xfId="0" applyNumberFormat="1" applyFont="1" applyFill="1" applyBorder="1" applyAlignment="1" applyProtection="1">
      <alignment horizontal="right" vertical="top"/>
      <protection locked="0"/>
    </xf>
    <xf numFmtId="169" fontId="1124" fillId="0" borderId="1" xfId="0" applyNumberFormat="1" applyFont="1" applyBorder="1" applyAlignment="1">
      <alignment horizontal="right" vertical="top"/>
    </xf>
    <xf numFmtId="169" fontId="1125" fillId="0" borderId="1" xfId="0" applyNumberFormat="1" applyFont="1" applyBorder="1" applyAlignment="1">
      <alignment horizontal="right" vertical="top"/>
    </xf>
    <xf numFmtId="169" fontId="1126" fillId="0" borderId="1" xfId="0" applyNumberFormat="1" applyFont="1" applyBorder="1" applyAlignment="1">
      <alignment horizontal="right" vertical="top"/>
    </xf>
    <xf numFmtId="4" fontId="1127" fillId="0" borderId="1" xfId="0" applyNumberFormat="1" applyFont="1" applyBorder="1" applyAlignment="1">
      <alignment horizontal="right" vertical="top"/>
    </xf>
    <xf numFmtId="0" fontId="1128" fillId="0" borderId="0" xfId="0" applyFont="1"/>
    <xf numFmtId="0" fontId="1129" fillId="0" borderId="1" xfId="0" applyFont="1" applyBorder="1" applyAlignment="1">
      <alignment horizontal="left" vertical="top"/>
    </xf>
    <xf numFmtId="0" fontId="1130" fillId="0" borderId="1" xfId="0" applyFont="1" applyBorder="1" applyAlignment="1">
      <alignment horizontal="left" vertical="top" wrapText="1"/>
    </xf>
    <xf numFmtId="0" fontId="1131" fillId="0" borderId="1" xfId="0" applyFont="1" applyBorder="1" applyAlignment="1">
      <alignment horizontal="center" vertical="top"/>
    </xf>
    <xf numFmtId="168" fontId="1132" fillId="0" borderId="1" xfId="0" applyNumberFormat="1" applyFont="1" applyBorder="1" applyAlignment="1">
      <alignment horizontal="right" vertical="top"/>
    </xf>
    <xf numFmtId="169" fontId="1133" fillId="0" borderId="1" xfId="0" applyNumberFormat="1" applyFont="1" applyBorder="1" applyAlignment="1">
      <alignment horizontal="right" vertical="top"/>
    </xf>
    <xf numFmtId="169" fontId="1134" fillId="0" borderId="1" xfId="0" applyNumberFormat="1" applyFont="1" applyBorder="1" applyAlignment="1">
      <alignment horizontal="right" vertical="top"/>
    </xf>
    <xf numFmtId="169" fontId="1135" fillId="0" borderId="1" xfId="0" applyNumberFormat="1" applyFont="1" applyBorder="1" applyAlignment="1">
      <alignment horizontal="right" vertical="top"/>
    </xf>
    <xf numFmtId="170" fontId="1136" fillId="2" borderId="1" xfId="0" applyNumberFormat="1" applyFont="1" applyFill="1" applyBorder="1" applyAlignment="1" applyProtection="1">
      <alignment horizontal="right" vertical="top"/>
      <protection locked="0"/>
    </xf>
    <xf numFmtId="171" fontId="1137" fillId="0" borderId="1" xfId="0" applyNumberFormat="1" applyFont="1" applyBorder="1" applyAlignment="1">
      <alignment horizontal="right" vertical="top"/>
    </xf>
    <xf numFmtId="4" fontId="1138" fillId="0" borderId="1" xfId="0" applyNumberFormat="1" applyFont="1" applyBorder="1" applyAlignment="1">
      <alignment horizontal="right" vertical="top"/>
    </xf>
    <xf numFmtId="170" fontId="1139" fillId="2" borderId="1" xfId="0" applyNumberFormat="1" applyFont="1" applyFill="1" applyBorder="1" applyAlignment="1" applyProtection="1">
      <alignment horizontal="right" vertical="top"/>
      <protection locked="0"/>
    </xf>
    <xf numFmtId="169" fontId="1140" fillId="0" borderId="1" xfId="0" applyNumberFormat="1" applyFont="1" applyBorder="1" applyAlignment="1">
      <alignment horizontal="right" vertical="top"/>
    </xf>
    <xf numFmtId="169" fontId="1141" fillId="0" borderId="1" xfId="0" applyNumberFormat="1" applyFont="1" applyBorder="1" applyAlignment="1">
      <alignment horizontal="right" vertical="top"/>
    </xf>
    <xf numFmtId="169" fontId="1142" fillId="0" borderId="1" xfId="0" applyNumberFormat="1" applyFont="1" applyBorder="1" applyAlignment="1">
      <alignment horizontal="right" vertical="top"/>
    </xf>
    <xf numFmtId="4" fontId="1143" fillId="0" borderId="1" xfId="0" applyNumberFormat="1" applyFont="1" applyBorder="1" applyAlignment="1">
      <alignment horizontal="right" vertical="top"/>
    </xf>
    <xf numFmtId="0" fontId="1144" fillId="0" borderId="0" xfId="0" applyFont="1"/>
    <xf numFmtId="0" fontId="1145" fillId="3" borderId="1" xfId="0" applyFont="1" applyFill="1" applyBorder="1" applyAlignment="1">
      <alignment horizontal="left"/>
    </xf>
    <xf numFmtId="4" fontId="1157" fillId="3" borderId="1" xfId="0" applyNumberFormat="1" applyFont="1" applyFill="1" applyBorder="1" applyAlignment="1">
      <alignment horizontal="right"/>
    </xf>
    <xf numFmtId="4" fontId="1158" fillId="3" borderId="1" xfId="0" applyNumberFormat="1" applyFont="1" applyFill="1" applyBorder="1" applyAlignment="1">
      <alignment horizontal="right"/>
    </xf>
    <xf numFmtId="4" fontId="1159" fillId="3" borderId="1" xfId="0" applyNumberFormat="1" applyFont="1" applyFill="1" applyBorder="1" applyAlignment="1">
      <alignment horizontal="right"/>
    </xf>
    <xf numFmtId="0" fontId="1160" fillId="0" borderId="0" xfId="0" applyFont="1"/>
    <xf numFmtId="0" fontId="1161" fillId="0" borderId="1" xfId="0" applyFont="1" applyBorder="1" applyAlignment="1">
      <alignment horizontal="left" vertical="top"/>
    </xf>
    <xf numFmtId="0" fontId="1162" fillId="0" borderId="1" xfId="0" applyFont="1" applyBorder="1" applyAlignment="1">
      <alignment horizontal="left" vertical="top" wrapText="1"/>
    </xf>
    <xf numFmtId="0" fontId="1163" fillId="0" borderId="1" xfId="0" applyFont="1" applyBorder="1" applyAlignment="1">
      <alignment horizontal="center" vertical="top"/>
    </xf>
    <xf numFmtId="168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69" fontId="1167" fillId="0" borderId="1" xfId="0" applyNumberFormat="1" applyFont="1" applyBorder="1" applyAlignment="1">
      <alignment horizontal="right" vertical="top"/>
    </xf>
    <xf numFmtId="170" fontId="1168" fillId="2" borderId="1" xfId="0" applyNumberFormat="1" applyFont="1" applyFill="1" applyBorder="1" applyAlignment="1" applyProtection="1">
      <alignment horizontal="right" vertical="top"/>
      <protection locked="0"/>
    </xf>
    <xf numFmtId="171" fontId="1169" fillId="0" borderId="1" xfId="0" applyNumberFormat="1" applyFont="1" applyBorder="1" applyAlignment="1">
      <alignment horizontal="right" vertical="top"/>
    </xf>
    <xf numFmtId="4" fontId="1170" fillId="0" borderId="1" xfId="0" applyNumberFormat="1" applyFont="1" applyBorder="1" applyAlignment="1">
      <alignment horizontal="right" vertical="top"/>
    </xf>
    <xf numFmtId="170" fontId="1171" fillId="2" borderId="1" xfId="0" applyNumberFormat="1" applyFont="1" applyFill="1" applyBorder="1" applyAlignment="1" applyProtection="1">
      <alignment horizontal="right" vertical="top"/>
      <protection locked="0"/>
    </xf>
    <xf numFmtId="169" fontId="1172" fillId="0" borderId="1" xfId="0" applyNumberFormat="1" applyFont="1" applyBorder="1" applyAlignment="1">
      <alignment horizontal="right" vertical="top"/>
    </xf>
    <xf numFmtId="169" fontId="1173" fillId="0" borderId="1" xfId="0" applyNumberFormat="1" applyFont="1" applyBorder="1" applyAlignment="1">
      <alignment horizontal="right" vertical="top"/>
    </xf>
    <xf numFmtId="169" fontId="1174" fillId="0" borderId="1" xfId="0" applyNumberFormat="1" applyFont="1" applyBorder="1" applyAlignment="1">
      <alignment horizontal="right" vertical="top"/>
    </xf>
    <xf numFmtId="4" fontId="1175" fillId="0" borderId="1" xfId="0" applyNumberFormat="1" applyFont="1" applyBorder="1" applyAlignment="1">
      <alignment horizontal="right" vertical="top"/>
    </xf>
    <xf numFmtId="0" fontId="1176" fillId="0" borderId="0" xfId="0" applyFont="1"/>
    <xf numFmtId="0" fontId="1177" fillId="0" borderId="1" xfId="0" applyFont="1" applyBorder="1" applyAlignment="1">
      <alignment horizontal="left" vertical="top"/>
    </xf>
    <xf numFmtId="0" fontId="1178" fillId="0" borderId="1" xfId="0" applyFont="1" applyBorder="1" applyAlignment="1">
      <alignment horizontal="left" vertical="top" wrapText="1"/>
    </xf>
    <xf numFmtId="0" fontId="1179" fillId="0" borderId="1" xfId="0" applyFont="1" applyBorder="1" applyAlignment="1">
      <alignment horizontal="center" vertical="top"/>
    </xf>
    <xf numFmtId="168" fontId="1180" fillId="0" borderId="1" xfId="0" applyNumberFormat="1" applyFont="1" applyBorder="1" applyAlignment="1">
      <alignment horizontal="right" vertical="top"/>
    </xf>
    <xf numFmtId="169" fontId="1181" fillId="0" borderId="1" xfId="0" applyNumberFormat="1" applyFont="1" applyBorder="1" applyAlignment="1">
      <alignment horizontal="right" vertical="top"/>
    </xf>
    <xf numFmtId="169" fontId="1182" fillId="0" borderId="1" xfId="0" applyNumberFormat="1" applyFont="1" applyBorder="1" applyAlignment="1">
      <alignment horizontal="right" vertical="top"/>
    </xf>
    <xf numFmtId="169" fontId="1183" fillId="0" borderId="1" xfId="0" applyNumberFormat="1" applyFont="1" applyBorder="1" applyAlignment="1">
      <alignment horizontal="right" vertical="top"/>
    </xf>
    <xf numFmtId="170" fontId="1184" fillId="2" borderId="1" xfId="0" applyNumberFormat="1" applyFont="1" applyFill="1" applyBorder="1" applyAlignment="1" applyProtection="1">
      <alignment horizontal="right" vertical="top"/>
      <protection locked="0"/>
    </xf>
    <xf numFmtId="171" fontId="1185" fillId="0" borderId="1" xfId="0" applyNumberFormat="1" applyFont="1" applyBorder="1" applyAlignment="1">
      <alignment horizontal="right" vertical="top"/>
    </xf>
    <xf numFmtId="4" fontId="1186" fillId="0" borderId="1" xfId="0" applyNumberFormat="1" applyFont="1" applyBorder="1" applyAlignment="1">
      <alignment horizontal="right" vertical="top"/>
    </xf>
    <xf numFmtId="170" fontId="1187" fillId="2" borderId="1" xfId="0" applyNumberFormat="1" applyFont="1" applyFill="1" applyBorder="1" applyAlignment="1" applyProtection="1">
      <alignment horizontal="right" vertical="top"/>
      <protection locked="0"/>
    </xf>
    <xf numFmtId="169" fontId="1188" fillId="0" borderId="1" xfId="0" applyNumberFormat="1" applyFont="1" applyBorder="1" applyAlignment="1">
      <alignment horizontal="right" vertical="top"/>
    </xf>
    <xf numFmtId="169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4" fontId="1191" fillId="0" borderId="1" xfId="0" applyNumberFormat="1" applyFont="1" applyBorder="1" applyAlignment="1">
      <alignment horizontal="right" vertical="top"/>
    </xf>
    <xf numFmtId="0" fontId="1192" fillId="0" borderId="0" xfId="0" applyFont="1"/>
    <xf numFmtId="0" fontId="1193" fillId="0" borderId="1" xfId="0" applyFont="1" applyBorder="1" applyAlignment="1">
      <alignment horizontal="left" vertical="top"/>
    </xf>
    <xf numFmtId="0" fontId="1194" fillId="0" borderId="1" xfId="0" applyFont="1" applyBorder="1" applyAlignment="1">
      <alignment horizontal="left" vertical="top" wrapText="1"/>
    </xf>
    <xf numFmtId="0" fontId="1195" fillId="0" borderId="1" xfId="0" applyFont="1" applyBorder="1" applyAlignment="1">
      <alignment horizontal="center" vertical="top"/>
    </xf>
    <xf numFmtId="168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169" fontId="1198" fillId="0" borderId="1" xfId="0" applyNumberFormat="1" applyFont="1" applyBorder="1" applyAlignment="1">
      <alignment horizontal="right" vertical="top"/>
    </xf>
    <xf numFmtId="169" fontId="1199" fillId="0" borderId="1" xfId="0" applyNumberFormat="1" applyFont="1" applyBorder="1" applyAlignment="1">
      <alignment horizontal="right" vertical="top"/>
    </xf>
    <xf numFmtId="170" fontId="1200" fillId="2" borderId="1" xfId="0" applyNumberFormat="1" applyFont="1" applyFill="1" applyBorder="1" applyAlignment="1" applyProtection="1">
      <alignment horizontal="right" vertical="top"/>
      <protection locked="0"/>
    </xf>
    <xf numFmtId="171" fontId="1201" fillId="0" borderId="1" xfId="0" applyNumberFormat="1" applyFont="1" applyBorder="1" applyAlignment="1">
      <alignment horizontal="right" vertical="top"/>
    </xf>
    <xf numFmtId="4" fontId="1202" fillId="0" borderId="1" xfId="0" applyNumberFormat="1" applyFont="1" applyBorder="1" applyAlignment="1">
      <alignment horizontal="right" vertical="top"/>
    </xf>
    <xf numFmtId="170" fontId="1203" fillId="2" borderId="1" xfId="0" applyNumberFormat="1" applyFont="1" applyFill="1" applyBorder="1" applyAlignment="1" applyProtection="1">
      <alignment horizontal="right" vertical="top"/>
      <protection locked="0"/>
    </xf>
    <xf numFmtId="169" fontId="1204" fillId="0" borderId="1" xfId="0" applyNumberFormat="1" applyFont="1" applyBorder="1" applyAlignment="1">
      <alignment horizontal="right" vertical="top"/>
    </xf>
    <xf numFmtId="169" fontId="1205" fillId="0" borderId="1" xfId="0" applyNumberFormat="1" applyFont="1" applyBorder="1" applyAlignment="1">
      <alignment horizontal="right" vertical="top"/>
    </xf>
    <xf numFmtId="169" fontId="1206" fillId="0" borderId="1" xfId="0" applyNumberFormat="1" applyFont="1" applyBorder="1" applyAlignment="1">
      <alignment horizontal="right" vertical="top"/>
    </xf>
    <xf numFmtId="4" fontId="1207" fillId="0" borderId="1" xfId="0" applyNumberFormat="1" applyFont="1" applyBorder="1" applyAlignment="1">
      <alignment horizontal="right" vertical="top"/>
    </xf>
    <xf numFmtId="0" fontId="1208" fillId="0" borderId="0" xfId="0" applyFont="1"/>
    <xf numFmtId="0" fontId="1209" fillId="0" borderId="1" xfId="0" applyFont="1" applyBorder="1" applyAlignment="1">
      <alignment horizontal="left" vertical="top"/>
    </xf>
    <xf numFmtId="0" fontId="1210" fillId="0" borderId="1" xfId="0" applyFont="1" applyBorder="1" applyAlignment="1">
      <alignment horizontal="left" vertical="top" wrapText="1"/>
    </xf>
    <xf numFmtId="0" fontId="1211" fillId="0" borderId="1" xfId="0" applyFont="1" applyBorder="1" applyAlignment="1">
      <alignment horizontal="center" vertical="top"/>
    </xf>
    <xf numFmtId="168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69" fontId="1215" fillId="0" borderId="1" xfId="0" applyNumberFormat="1" applyFont="1" applyBorder="1" applyAlignment="1">
      <alignment horizontal="right" vertical="top"/>
    </xf>
    <xf numFmtId="170" fontId="1216" fillId="2" borderId="1" xfId="0" applyNumberFormat="1" applyFont="1" applyFill="1" applyBorder="1" applyAlignment="1" applyProtection="1">
      <alignment horizontal="right" vertical="top"/>
      <protection locked="0"/>
    </xf>
    <xf numFmtId="171" fontId="1217" fillId="0" borderId="1" xfId="0" applyNumberFormat="1" applyFont="1" applyBorder="1" applyAlignment="1">
      <alignment horizontal="right" vertical="top"/>
    </xf>
    <xf numFmtId="4" fontId="1218" fillId="0" borderId="1" xfId="0" applyNumberFormat="1" applyFont="1" applyBorder="1" applyAlignment="1">
      <alignment horizontal="right" vertical="top"/>
    </xf>
    <xf numFmtId="170" fontId="1219" fillId="2" borderId="1" xfId="0" applyNumberFormat="1" applyFont="1" applyFill="1" applyBorder="1" applyAlignment="1" applyProtection="1">
      <alignment horizontal="right" vertical="top"/>
      <protection locked="0"/>
    </xf>
    <xf numFmtId="169" fontId="1220" fillId="0" borderId="1" xfId="0" applyNumberFormat="1" applyFont="1" applyBorder="1" applyAlignment="1">
      <alignment horizontal="right" vertical="top"/>
    </xf>
    <xf numFmtId="169" fontId="1221" fillId="0" borderId="1" xfId="0" applyNumberFormat="1" applyFont="1" applyBorder="1" applyAlignment="1">
      <alignment horizontal="right" vertical="top"/>
    </xf>
    <xf numFmtId="169" fontId="1222" fillId="0" borderId="1" xfId="0" applyNumberFormat="1" applyFont="1" applyBorder="1" applyAlignment="1">
      <alignment horizontal="right" vertical="top"/>
    </xf>
    <xf numFmtId="4" fontId="1223" fillId="0" borderId="1" xfId="0" applyNumberFormat="1" applyFont="1" applyBorder="1" applyAlignment="1">
      <alignment horizontal="right" vertical="top"/>
    </xf>
    <xf numFmtId="0" fontId="1224" fillId="0" borderId="0" xfId="0" applyFont="1"/>
    <xf numFmtId="0" fontId="1225" fillId="0" borderId="1" xfId="0" applyFont="1" applyBorder="1" applyAlignment="1">
      <alignment horizontal="left" vertical="top"/>
    </xf>
    <xf numFmtId="0" fontId="1226" fillId="0" borderId="1" xfId="0" applyFont="1" applyBorder="1" applyAlignment="1">
      <alignment horizontal="left" vertical="top" wrapText="1"/>
    </xf>
    <xf numFmtId="0" fontId="1227" fillId="0" borderId="1" xfId="0" applyFont="1" applyBorder="1" applyAlignment="1">
      <alignment horizontal="center" vertical="top"/>
    </xf>
    <xf numFmtId="168" fontId="1228" fillId="0" borderId="1" xfId="0" applyNumberFormat="1" applyFont="1" applyBorder="1" applyAlignment="1">
      <alignment horizontal="right" vertical="top"/>
    </xf>
    <xf numFmtId="169" fontId="1229" fillId="0" borderId="1" xfId="0" applyNumberFormat="1" applyFont="1" applyBorder="1" applyAlignment="1">
      <alignment horizontal="right" vertical="top"/>
    </xf>
    <xf numFmtId="169" fontId="1230" fillId="0" borderId="1" xfId="0" applyNumberFormat="1" applyFont="1" applyBorder="1" applyAlignment="1">
      <alignment horizontal="right" vertical="top"/>
    </xf>
    <xf numFmtId="169" fontId="1231" fillId="0" borderId="1" xfId="0" applyNumberFormat="1" applyFont="1" applyBorder="1" applyAlignment="1">
      <alignment horizontal="right" vertical="top"/>
    </xf>
    <xf numFmtId="170" fontId="1232" fillId="2" borderId="1" xfId="0" applyNumberFormat="1" applyFont="1" applyFill="1" applyBorder="1" applyAlignment="1" applyProtection="1">
      <alignment horizontal="right" vertical="top"/>
      <protection locked="0"/>
    </xf>
    <xf numFmtId="171" fontId="1233" fillId="0" borderId="1" xfId="0" applyNumberFormat="1" applyFont="1" applyBorder="1" applyAlignment="1">
      <alignment horizontal="right" vertical="top"/>
    </xf>
    <xf numFmtId="4" fontId="1234" fillId="0" borderId="1" xfId="0" applyNumberFormat="1" applyFont="1" applyBorder="1" applyAlignment="1">
      <alignment horizontal="right" vertical="top"/>
    </xf>
    <xf numFmtId="170" fontId="1235" fillId="2" borderId="1" xfId="0" applyNumberFormat="1" applyFont="1" applyFill="1" applyBorder="1" applyAlignment="1" applyProtection="1">
      <alignment horizontal="right" vertical="top"/>
      <protection locked="0"/>
    </xf>
    <xf numFmtId="169" fontId="1236" fillId="0" borderId="1" xfId="0" applyNumberFormat="1" applyFont="1" applyBorder="1" applyAlignment="1">
      <alignment horizontal="right" vertical="top"/>
    </xf>
    <xf numFmtId="169" fontId="1237" fillId="0" borderId="1" xfId="0" applyNumberFormat="1" applyFont="1" applyBorder="1" applyAlignment="1">
      <alignment horizontal="right" vertical="top"/>
    </xf>
    <xf numFmtId="169" fontId="1238" fillId="0" borderId="1" xfId="0" applyNumberFormat="1" applyFont="1" applyBorder="1" applyAlignment="1">
      <alignment horizontal="right" vertical="top"/>
    </xf>
    <xf numFmtId="4" fontId="1239" fillId="0" borderId="1" xfId="0" applyNumberFormat="1" applyFont="1" applyBorder="1" applyAlignment="1">
      <alignment horizontal="right" vertical="top"/>
    </xf>
    <xf numFmtId="0" fontId="1240" fillId="0" borderId="0" xfId="0" applyFont="1"/>
    <xf numFmtId="0" fontId="1241" fillId="0" borderId="1" xfId="0" applyFont="1" applyBorder="1" applyAlignment="1">
      <alignment horizontal="left" vertical="top"/>
    </xf>
    <xf numFmtId="0" fontId="1242" fillId="0" borderId="1" xfId="0" applyFont="1" applyBorder="1" applyAlignment="1">
      <alignment horizontal="left" vertical="top" wrapText="1"/>
    </xf>
    <xf numFmtId="0" fontId="1243" fillId="0" borderId="1" xfId="0" applyFont="1" applyBorder="1" applyAlignment="1">
      <alignment horizontal="center" vertical="top"/>
    </xf>
    <xf numFmtId="168" fontId="1244" fillId="0" borderId="1" xfId="0" applyNumberFormat="1" applyFont="1" applyBorder="1" applyAlignment="1">
      <alignment horizontal="right" vertical="top"/>
    </xf>
    <xf numFmtId="169" fontId="1245" fillId="0" borderId="1" xfId="0" applyNumberFormat="1" applyFont="1" applyBorder="1" applyAlignment="1">
      <alignment horizontal="right" vertical="top"/>
    </xf>
    <xf numFmtId="169" fontId="1246" fillId="0" borderId="1" xfId="0" applyNumberFormat="1" applyFont="1" applyBorder="1" applyAlignment="1">
      <alignment horizontal="right" vertical="top"/>
    </xf>
    <xf numFmtId="169" fontId="1247" fillId="0" borderId="1" xfId="0" applyNumberFormat="1" applyFont="1" applyBorder="1" applyAlignment="1">
      <alignment horizontal="right" vertical="top"/>
    </xf>
    <xf numFmtId="170" fontId="1248" fillId="2" borderId="1" xfId="0" applyNumberFormat="1" applyFont="1" applyFill="1" applyBorder="1" applyAlignment="1" applyProtection="1">
      <alignment horizontal="right" vertical="top"/>
      <protection locked="0"/>
    </xf>
    <xf numFmtId="171" fontId="1249" fillId="0" borderId="1" xfId="0" applyNumberFormat="1" applyFont="1" applyBorder="1" applyAlignment="1">
      <alignment horizontal="right" vertical="top"/>
    </xf>
    <xf numFmtId="4" fontId="1250" fillId="0" borderId="1" xfId="0" applyNumberFormat="1" applyFont="1" applyBorder="1" applyAlignment="1">
      <alignment horizontal="right" vertical="top"/>
    </xf>
    <xf numFmtId="170" fontId="1251" fillId="2" borderId="1" xfId="0" applyNumberFormat="1" applyFont="1" applyFill="1" applyBorder="1" applyAlignment="1" applyProtection="1">
      <alignment horizontal="right" vertical="top"/>
      <protection locked="0"/>
    </xf>
    <xf numFmtId="169" fontId="1252" fillId="0" borderId="1" xfId="0" applyNumberFormat="1" applyFont="1" applyBorder="1" applyAlignment="1">
      <alignment horizontal="right" vertical="top"/>
    </xf>
    <xf numFmtId="169" fontId="1253" fillId="0" borderId="1" xfId="0" applyNumberFormat="1" applyFont="1" applyBorder="1" applyAlignment="1">
      <alignment horizontal="right" vertical="top"/>
    </xf>
    <xf numFmtId="169" fontId="1254" fillId="0" borderId="1" xfId="0" applyNumberFormat="1" applyFont="1" applyBorder="1" applyAlignment="1">
      <alignment horizontal="right" vertical="top"/>
    </xf>
    <xf numFmtId="4" fontId="1255" fillId="0" borderId="1" xfId="0" applyNumberFormat="1" applyFont="1" applyBorder="1" applyAlignment="1">
      <alignment horizontal="right" vertical="top"/>
    </xf>
    <xf numFmtId="0" fontId="1256" fillId="0" borderId="0" xfId="0" applyFont="1"/>
    <xf numFmtId="0" fontId="1257" fillId="0" borderId="1" xfId="0" applyFont="1" applyBorder="1" applyAlignment="1">
      <alignment horizontal="left" vertical="top"/>
    </xf>
    <xf numFmtId="0" fontId="1258" fillId="0" borderId="1" xfId="0" applyFont="1" applyBorder="1" applyAlignment="1">
      <alignment horizontal="left" vertical="top" wrapText="1"/>
    </xf>
    <xf numFmtId="0" fontId="1259" fillId="0" borderId="1" xfId="0" applyFont="1" applyBorder="1" applyAlignment="1">
      <alignment horizontal="center" vertical="top"/>
    </xf>
    <xf numFmtId="168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69" fontId="1262" fillId="0" borderId="1" xfId="0" applyNumberFormat="1" applyFont="1" applyBorder="1" applyAlignment="1">
      <alignment horizontal="right" vertical="top"/>
    </xf>
    <xf numFmtId="169" fontId="1263" fillId="0" borderId="1" xfId="0" applyNumberFormat="1" applyFont="1" applyBorder="1" applyAlignment="1">
      <alignment horizontal="right" vertical="top"/>
    </xf>
    <xf numFmtId="170" fontId="1264" fillId="2" borderId="1" xfId="0" applyNumberFormat="1" applyFont="1" applyFill="1" applyBorder="1" applyAlignment="1" applyProtection="1">
      <alignment horizontal="right" vertical="top"/>
      <protection locked="0"/>
    </xf>
    <xf numFmtId="171" fontId="1265" fillId="0" borderId="1" xfId="0" applyNumberFormat="1" applyFont="1" applyBorder="1" applyAlignment="1">
      <alignment horizontal="right" vertical="top"/>
    </xf>
    <xf numFmtId="4" fontId="1266" fillId="0" borderId="1" xfId="0" applyNumberFormat="1" applyFont="1" applyBorder="1" applyAlignment="1">
      <alignment horizontal="right" vertical="top"/>
    </xf>
    <xf numFmtId="170" fontId="1267" fillId="2" borderId="1" xfId="0" applyNumberFormat="1" applyFont="1" applyFill="1" applyBorder="1" applyAlignment="1" applyProtection="1">
      <alignment horizontal="right" vertical="top"/>
      <protection locked="0"/>
    </xf>
    <xf numFmtId="169" fontId="1268" fillId="0" borderId="1" xfId="0" applyNumberFormat="1" applyFont="1" applyBorder="1" applyAlignment="1">
      <alignment horizontal="right" vertical="top"/>
    </xf>
    <xf numFmtId="169" fontId="1269" fillId="0" borderId="1" xfId="0" applyNumberFormat="1" applyFont="1" applyBorder="1" applyAlignment="1">
      <alignment horizontal="right" vertical="top"/>
    </xf>
    <xf numFmtId="169" fontId="1270" fillId="0" borderId="1" xfId="0" applyNumberFormat="1" applyFont="1" applyBorder="1" applyAlignment="1">
      <alignment horizontal="right" vertical="top"/>
    </xf>
    <xf numFmtId="4" fontId="1271" fillId="0" borderId="1" xfId="0" applyNumberFormat="1" applyFont="1" applyBorder="1" applyAlignment="1">
      <alignment horizontal="right" vertical="top"/>
    </xf>
    <xf numFmtId="0" fontId="1272" fillId="0" borderId="0" xfId="0" applyFont="1"/>
    <xf numFmtId="0" fontId="1273" fillId="0" borderId="1" xfId="0" applyFont="1" applyBorder="1" applyAlignment="1">
      <alignment horizontal="left" vertical="top"/>
    </xf>
    <xf numFmtId="0" fontId="1274" fillId="0" borderId="1" xfId="0" applyFont="1" applyBorder="1" applyAlignment="1">
      <alignment horizontal="left" vertical="top" wrapText="1"/>
    </xf>
    <xf numFmtId="0" fontId="1275" fillId="0" borderId="1" xfId="0" applyFont="1" applyBorder="1" applyAlignment="1">
      <alignment horizontal="center" vertical="top"/>
    </xf>
    <xf numFmtId="168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69" fontId="1278" fillId="0" borderId="1" xfId="0" applyNumberFormat="1" applyFont="1" applyBorder="1" applyAlignment="1">
      <alignment horizontal="right" vertical="top"/>
    </xf>
    <xf numFmtId="169" fontId="1279" fillId="0" borderId="1" xfId="0" applyNumberFormat="1" applyFont="1" applyBorder="1" applyAlignment="1">
      <alignment horizontal="right" vertical="top"/>
    </xf>
    <xf numFmtId="170" fontId="1280" fillId="2" borderId="1" xfId="0" applyNumberFormat="1" applyFont="1" applyFill="1" applyBorder="1" applyAlignment="1" applyProtection="1">
      <alignment horizontal="right" vertical="top"/>
      <protection locked="0"/>
    </xf>
    <xf numFmtId="171" fontId="1281" fillId="0" borderId="1" xfId="0" applyNumberFormat="1" applyFont="1" applyBorder="1" applyAlignment="1">
      <alignment horizontal="right" vertical="top"/>
    </xf>
    <xf numFmtId="4" fontId="1282" fillId="0" borderId="1" xfId="0" applyNumberFormat="1" applyFont="1" applyBorder="1" applyAlignment="1">
      <alignment horizontal="right" vertical="top"/>
    </xf>
    <xf numFmtId="170" fontId="1283" fillId="2" borderId="1" xfId="0" applyNumberFormat="1" applyFont="1" applyFill="1" applyBorder="1" applyAlignment="1" applyProtection="1">
      <alignment horizontal="right" vertical="top"/>
      <protection locked="0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169" fontId="1286" fillId="0" borderId="1" xfId="0" applyNumberFormat="1" applyFont="1" applyBorder="1" applyAlignment="1">
      <alignment horizontal="right" vertical="top"/>
    </xf>
    <xf numFmtId="4" fontId="1287" fillId="0" borderId="1" xfId="0" applyNumberFormat="1" applyFont="1" applyBorder="1" applyAlignment="1">
      <alignment horizontal="right" vertical="top"/>
    </xf>
    <xf numFmtId="0" fontId="1288" fillId="0" borderId="0" xfId="0" applyFont="1"/>
    <xf numFmtId="0" fontId="1289" fillId="0" borderId="1" xfId="0" applyFont="1" applyBorder="1" applyAlignment="1">
      <alignment horizontal="left" vertical="top"/>
    </xf>
    <xf numFmtId="0" fontId="1290" fillId="0" borderId="1" xfId="0" applyFont="1" applyBorder="1" applyAlignment="1">
      <alignment horizontal="left" vertical="top" wrapText="1"/>
    </xf>
    <xf numFmtId="0" fontId="1291" fillId="0" borderId="1" xfId="0" applyFont="1" applyBorder="1" applyAlignment="1">
      <alignment horizontal="center" vertical="top"/>
    </xf>
    <xf numFmtId="168" fontId="1292" fillId="0" borderId="1" xfId="0" applyNumberFormat="1" applyFont="1" applyBorder="1" applyAlignment="1">
      <alignment horizontal="right" vertical="top"/>
    </xf>
    <xf numFmtId="169" fontId="1293" fillId="0" borderId="1" xfId="0" applyNumberFormat="1" applyFont="1" applyBorder="1" applyAlignment="1">
      <alignment horizontal="right" vertical="top"/>
    </xf>
    <xf numFmtId="169" fontId="1294" fillId="0" borderId="1" xfId="0" applyNumberFormat="1" applyFont="1" applyBorder="1" applyAlignment="1">
      <alignment horizontal="right" vertical="top"/>
    </xf>
    <xf numFmtId="169" fontId="1295" fillId="0" borderId="1" xfId="0" applyNumberFormat="1" applyFont="1" applyBorder="1" applyAlignment="1">
      <alignment horizontal="right" vertical="top"/>
    </xf>
    <xf numFmtId="170" fontId="1296" fillId="2" borderId="1" xfId="0" applyNumberFormat="1" applyFont="1" applyFill="1" applyBorder="1" applyAlignment="1" applyProtection="1">
      <alignment horizontal="right" vertical="top"/>
      <protection locked="0"/>
    </xf>
    <xf numFmtId="171" fontId="1297" fillId="0" borderId="1" xfId="0" applyNumberFormat="1" applyFont="1" applyBorder="1" applyAlignment="1">
      <alignment horizontal="right" vertical="top"/>
    </xf>
    <xf numFmtId="4" fontId="1298" fillId="0" borderId="1" xfId="0" applyNumberFormat="1" applyFont="1" applyBorder="1" applyAlignment="1">
      <alignment horizontal="right" vertical="top"/>
    </xf>
    <xf numFmtId="170" fontId="1299" fillId="2" borderId="1" xfId="0" applyNumberFormat="1" applyFont="1" applyFill="1" applyBorder="1" applyAlignment="1" applyProtection="1">
      <alignment horizontal="right" vertical="top"/>
      <protection locked="0"/>
    </xf>
    <xf numFmtId="169" fontId="1300" fillId="0" borderId="1" xfId="0" applyNumberFormat="1" applyFont="1" applyBorder="1" applyAlignment="1">
      <alignment horizontal="right" vertical="top"/>
    </xf>
    <xf numFmtId="169" fontId="1301" fillId="0" borderId="1" xfId="0" applyNumberFormat="1" applyFont="1" applyBorder="1" applyAlignment="1">
      <alignment horizontal="right" vertical="top"/>
    </xf>
    <xf numFmtId="169" fontId="1302" fillId="0" borderId="1" xfId="0" applyNumberFormat="1" applyFont="1" applyBorder="1" applyAlignment="1">
      <alignment horizontal="right" vertical="top"/>
    </xf>
    <xf numFmtId="4" fontId="1303" fillId="0" borderId="1" xfId="0" applyNumberFormat="1" applyFont="1" applyBorder="1" applyAlignment="1">
      <alignment horizontal="right" vertical="top"/>
    </xf>
    <xf numFmtId="0" fontId="1304" fillId="0" borderId="0" xfId="0" applyFont="1"/>
    <xf numFmtId="0" fontId="1305" fillId="0" borderId="1" xfId="0" applyFont="1" applyBorder="1" applyAlignment="1">
      <alignment horizontal="left" vertical="top"/>
    </xf>
    <xf numFmtId="0" fontId="1306" fillId="0" borderId="1" xfId="0" applyFont="1" applyBorder="1" applyAlignment="1">
      <alignment horizontal="left" vertical="top" wrapText="1"/>
    </xf>
    <xf numFmtId="0" fontId="1307" fillId="0" borderId="1" xfId="0" applyFont="1" applyBorder="1" applyAlignment="1">
      <alignment horizontal="center" vertical="top"/>
    </xf>
    <xf numFmtId="168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69" fontId="1310" fillId="0" borderId="1" xfId="0" applyNumberFormat="1" applyFont="1" applyBorder="1" applyAlignment="1">
      <alignment horizontal="right" vertical="top"/>
    </xf>
    <xf numFmtId="169" fontId="1311" fillId="0" borderId="1" xfId="0" applyNumberFormat="1" applyFont="1" applyBorder="1" applyAlignment="1">
      <alignment horizontal="right" vertical="top"/>
    </xf>
    <xf numFmtId="170" fontId="1312" fillId="2" borderId="1" xfId="0" applyNumberFormat="1" applyFont="1" applyFill="1" applyBorder="1" applyAlignment="1" applyProtection="1">
      <alignment horizontal="right" vertical="top"/>
      <protection locked="0"/>
    </xf>
    <xf numFmtId="171" fontId="1313" fillId="0" borderId="1" xfId="0" applyNumberFormat="1" applyFont="1" applyBorder="1" applyAlignment="1">
      <alignment horizontal="right" vertical="top"/>
    </xf>
    <xf numFmtId="4" fontId="1314" fillId="0" borderId="1" xfId="0" applyNumberFormat="1" applyFont="1" applyBorder="1" applyAlignment="1">
      <alignment horizontal="right" vertical="top"/>
    </xf>
    <xf numFmtId="170" fontId="1315" fillId="2" borderId="1" xfId="0" applyNumberFormat="1" applyFont="1" applyFill="1" applyBorder="1" applyAlignment="1" applyProtection="1">
      <alignment horizontal="right" vertical="top"/>
      <protection locked="0"/>
    </xf>
    <xf numFmtId="169" fontId="1316" fillId="0" borderId="1" xfId="0" applyNumberFormat="1" applyFont="1" applyBorder="1" applyAlignment="1">
      <alignment horizontal="right" vertical="top"/>
    </xf>
    <xf numFmtId="169" fontId="1317" fillId="0" borderId="1" xfId="0" applyNumberFormat="1" applyFont="1" applyBorder="1" applyAlignment="1">
      <alignment horizontal="right" vertical="top"/>
    </xf>
    <xf numFmtId="169" fontId="1318" fillId="0" borderId="1" xfId="0" applyNumberFormat="1" applyFont="1" applyBorder="1" applyAlignment="1">
      <alignment horizontal="right" vertical="top"/>
    </xf>
    <xf numFmtId="4" fontId="1319" fillId="0" borderId="1" xfId="0" applyNumberFormat="1" applyFont="1" applyBorder="1" applyAlignment="1">
      <alignment horizontal="right" vertical="top"/>
    </xf>
    <xf numFmtId="0" fontId="1320" fillId="0" borderId="0" xfId="0" applyFont="1"/>
    <xf numFmtId="0" fontId="1321" fillId="0" borderId="1" xfId="0" applyFont="1" applyBorder="1" applyAlignment="1">
      <alignment horizontal="left" vertical="top"/>
    </xf>
    <xf numFmtId="0" fontId="1322" fillId="0" borderId="1" xfId="0" applyFont="1" applyBorder="1" applyAlignment="1">
      <alignment horizontal="left" vertical="top" wrapText="1"/>
    </xf>
    <xf numFmtId="0" fontId="1323" fillId="0" borderId="1" xfId="0" applyFont="1" applyBorder="1" applyAlignment="1">
      <alignment horizontal="center" vertical="top"/>
    </xf>
    <xf numFmtId="168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69" fontId="1326" fillId="0" borderId="1" xfId="0" applyNumberFormat="1" applyFont="1" applyBorder="1" applyAlignment="1">
      <alignment horizontal="right" vertical="top"/>
    </xf>
    <xf numFmtId="169" fontId="1327" fillId="0" borderId="1" xfId="0" applyNumberFormat="1" applyFont="1" applyBorder="1" applyAlignment="1">
      <alignment horizontal="right" vertical="top"/>
    </xf>
    <xf numFmtId="170" fontId="1328" fillId="2" borderId="1" xfId="0" applyNumberFormat="1" applyFont="1" applyFill="1" applyBorder="1" applyAlignment="1" applyProtection="1">
      <alignment horizontal="right" vertical="top"/>
      <protection locked="0"/>
    </xf>
    <xf numFmtId="171" fontId="1329" fillId="0" borderId="1" xfId="0" applyNumberFormat="1" applyFont="1" applyBorder="1" applyAlignment="1">
      <alignment horizontal="right" vertical="top"/>
    </xf>
    <xf numFmtId="4" fontId="1330" fillId="0" borderId="1" xfId="0" applyNumberFormat="1" applyFont="1" applyBorder="1" applyAlignment="1">
      <alignment horizontal="right" vertical="top"/>
    </xf>
    <xf numFmtId="170" fontId="1331" fillId="2" borderId="1" xfId="0" applyNumberFormat="1" applyFont="1" applyFill="1" applyBorder="1" applyAlignment="1" applyProtection="1">
      <alignment horizontal="right" vertical="top"/>
      <protection locked="0"/>
    </xf>
    <xf numFmtId="169" fontId="1332" fillId="0" borderId="1" xfId="0" applyNumberFormat="1" applyFont="1" applyBorder="1" applyAlignment="1">
      <alignment horizontal="right" vertical="top"/>
    </xf>
    <xf numFmtId="169" fontId="1333" fillId="0" borderId="1" xfId="0" applyNumberFormat="1" applyFont="1" applyBorder="1" applyAlignment="1">
      <alignment horizontal="right" vertical="top"/>
    </xf>
    <xf numFmtId="169" fontId="1334" fillId="0" borderId="1" xfId="0" applyNumberFormat="1" applyFont="1" applyBorder="1" applyAlignment="1">
      <alignment horizontal="right" vertical="top"/>
    </xf>
    <xf numFmtId="4" fontId="1335" fillId="0" borderId="1" xfId="0" applyNumberFormat="1" applyFont="1" applyBorder="1" applyAlignment="1">
      <alignment horizontal="right" vertical="top"/>
    </xf>
    <xf numFmtId="0" fontId="1336" fillId="0" borderId="0" xfId="0" applyFont="1"/>
    <xf numFmtId="0" fontId="1337" fillId="0" borderId="1" xfId="0" applyFont="1" applyBorder="1" applyAlignment="1">
      <alignment horizontal="left" vertical="top"/>
    </xf>
    <xf numFmtId="0" fontId="1338" fillId="0" borderId="1" xfId="0" applyFont="1" applyBorder="1" applyAlignment="1">
      <alignment horizontal="left" vertical="top" wrapText="1"/>
    </xf>
    <xf numFmtId="0" fontId="1339" fillId="0" borderId="1" xfId="0" applyFont="1" applyBorder="1" applyAlignment="1">
      <alignment horizontal="center" vertical="top"/>
    </xf>
    <xf numFmtId="168" fontId="1340" fillId="0" borderId="1" xfId="0" applyNumberFormat="1" applyFont="1" applyBorder="1" applyAlignment="1">
      <alignment horizontal="right" vertical="top"/>
    </xf>
    <xf numFmtId="169" fontId="1341" fillId="0" borderId="1" xfId="0" applyNumberFormat="1" applyFont="1" applyBorder="1" applyAlignment="1">
      <alignment horizontal="right" vertical="top"/>
    </xf>
    <xf numFmtId="169" fontId="1342" fillId="0" borderId="1" xfId="0" applyNumberFormat="1" applyFont="1" applyBorder="1" applyAlignment="1">
      <alignment horizontal="right" vertical="top"/>
    </xf>
    <xf numFmtId="169" fontId="1343" fillId="0" borderId="1" xfId="0" applyNumberFormat="1" applyFont="1" applyBorder="1" applyAlignment="1">
      <alignment horizontal="right" vertical="top"/>
    </xf>
    <xf numFmtId="170" fontId="1344" fillId="2" borderId="1" xfId="0" applyNumberFormat="1" applyFont="1" applyFill="1" applyBorder="1" applyAlignment="1" applyProtection="1">
      <alignment horizontal="right" vertical="top"/>
      <protection locked="0"/>
    </xf>
    <xf numFmtId="171" fontId="1345" fillId="0" borderId="1" xfId="0" applyNumberFormat="1" applyFont="1" applyBorder="1" applyAlignment="1">
      <alignment horizontal="right" vertical="top"/>
    </xf>
    <xf numFmtId="4" fontId="1346" fillId="0" borderId="1" xfId="0" applyNumberFormat="1" applyFont="1" applyBorder="1" applyAlignment="1">
      <alignment horizontal="right" vertical="top"/>
    </xf>
    <xf numFmtId="170" fontId="1347" fillId="2" borderId="1" xfId="0" applyNumberFormat="1" applyFont="1" applyFill="1" applyBorder="1" applyAlignment="1" applyProtection="1">
      <alignment horizontal="right" vertical="top"/>
      <protection locked="0"/>
    </xf>
    <xf numFmtId="169" fontId="1348" fillId="0" borderId="1" xfId="0" applyNumberFormat="1" applyFont="1" applyBorder="1" applyAlignment="1">
      <alignment horizontal="right" vertical="top"/>
    </xf>
    <xf numFmtId="169" fontId="1349" fillId="0" borderId="1" xfId="0" applyNumberFormat="1" applyFont="1" applyBorder="1" applyAlignment="1">
      <alignment horizontal="right" vertical="top"/>
    </xf>
    <xf numFmtId="169" fontId="1350" fillId="0" borderId="1" xfId="0" applyNumberFormat="1" applyFont="1" applyBorder="1" applyAlignment="1">
      <alignment horizontal="right" vertical="top"/>
    </xf>
    <xf numFmtId="4" fontId="1351" fillId="0" borderId="1" xfId="0" applyNumberFormat="1" applyFont="1" applyBorder="1" applyAlignment="1">
      <alignment horizontal="right" vertical="top"/>
    </xf>
    <xf numFmtId="0" fontId="1352" fillId="0" borderId="0" xfId="0" applyFont="1"/>
    <xf numFmtId="0" fontId="1353" fillId="0" borderId="1" xfId="0" applyFont="1" applyBorder="1" applyAlignment="1">
      <alignment horizontal="left" vertical="top"/>
    </xf>
    <xf numFmtId="0" fontId="1354" fillId="0" borderId="1" xfId="0" applyFont="1" applyBorder="1" applyAlignment="1">
      <alignment horizontal="left" vertical="top" wrapText="1"/>
    </xf>
    <xf numFmtId="0" fontId="1355" fillId="0" borderId="1" xfId="0" applyFont="1" applyBorder="1" applyAlignment="1">
      <alignment horizontal="center" vertical="top"/>
    </xf>
    <xf numFmtId="168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69" fontId="1358" fillId="0" borderId="1" xfId="0" applyNumberFormat="1" applyFont="1" applyBorder="1" applyAlignment="1">
      <alignment horizontal="right" vertical="top"/>
    </xf>
    <xf numFmtId="169" fontId="1359" fillId="0" borderId="1" xfId="0" applyNumberFormat="1" applyFont="1" applyBorder="1" applyAlignment="1">
      <alignment horizontal="right" vertical="top"/>
    </xf>
    <xf numFmtId="170" fontId="1360" fillId="2" borderId="1" xfId="0" applyNumberFormat="1" applyFont="1" applyFill="1" applyBorder="1" applyAlignment="1" applyProtection="1">
      <alignment horizontal="right" vertical="top"/>
      <protection locked="0"/>
    </xf>
    <xf numFmtId="171" fontId="1361" fillId="0" borderId="1" xfId="0" applyNumberFormat="1" applyFont="1" applyBorder="1" applyAlignment="1">
      <alignment horizontal="right" vertical="top"/>
    </xf>
    <xf numFmtId="4" fontId="1362" fillId="0" borderId="1" xfId="0" applyNumberFormat="1" applyFont="1" applyBorder="1" applyAlignment="1">
      <alignment horizontal="right" vertical="top"/>
    </xf>
    <xf numFmtId="170" fontId="1363" fillId="2" borderId="1" xfId="0" applyNumberFormat="1" applyFont="1" applyFill="1" applyBorder="1" applyAlignment="1" applyProtection="1">
      <alignment horizontal="right" vertical="top"/>
      <protection locked="0"/>
    </xf>
    <xf numFmtId="169" fontId="1364" fillId="0" borderId="1" xfId="0" applyNumberFormat="1" applyFont="1" applyBorder="1" applyAlignment="1">
      <alignment horizontal="right" vertical="top"/>
    </xf>
    <xf numFmtId="169" fontId="1365" fillId="0" borderId="1" xfId="0" applyNumberFormat="1" applyFont="1" applyBorder="1" applyAlignment="1">
      <alignment horizontal="right" vertical="top"/>
    </xf>
    <xf numFmtId="169" fontId="1366" fillId="0" borderId="1" xfId="0" applyNumberFormat="1" applyFont="1" applyBorder="1" applyAlignment="1">
      <alignment horizontal="right" vertical="top"/>
    </xf>
    <xf numFmtId="4" fontId="1367" fillId="0" borderId="1" xfId="0" applyNumberFormat="1" applyFont="1" applyBorder="1" applyAlignment="1">
      <alignment horizontal="right" vertical="top"/>
    </xf>
    <xf numFmtId="0" fontId="1368" fillId="0" borderId="0" xfId="0" applyFont="1"/>
    <xf numFmtId="0" fontId="1369" fillId="0" borderId="1" xfId="0" applyFont="1" applyBorder="1" applyAlignment="1">
      <alignment horizontal="left" vertical="top"/>
    </xf>
    <xf numFmtId="0" fontId="1370" fillId="0" borderId="1" xfId="0" applyFont="1" applyBorder="1" applyAlignment="1">
      <alignment horizontal="left" vertical="top" wrapText="1"/>
    </xf>
    <xf numFmtId="0" fontId="1371" fillId="0" borderId="1" xfId="0" applyFont="1" applyBorder="1" applyAlignment="1">
      <alignment horizontal="center" vertical="top"/>
    </xf>
    <xf numFmtId="168" fontId="1372" fillId="0" borderId="1" xfId="0" applyNumberFormat="1" applyFont="1" applyBorder="1" applyAlignment="1">
      <alignment horizontal="right" vertical="top"/>
    </xf>
    <xf numFmtId="169" fontId="1373" fillId="0" borderId="1" xfId="0" applyNumberFormat="1" applyFont="1" applyBorder="1" applyAlignment="1">
      <alignment horizontal="right" vertical="top"/>
    </xf>
    <xf numFmtId="169" fontId="1374" fillId="0" borderId="1" xfId="0" applyNumberFormat="1" applyFont="1" applyBorder="1" applyAlignment="1">
      <alignment horizontal="right" vertical="top"/>
    </xf>
    <xf numFmtId="169" fontId="1375" fillId="0" borderId="1" xfId="0" applyNumberFormat="1" applyFont="1" applyBorder="1" applyAlignment="1">
      <alignment horizontal="right" vertical="top"/>
    </xf>
    <xf numFmtId="170" fontId="1376" fillId="2" borderId="1" xfId="0" applyNumberFormat="1" applyFont="1" applyFill="1" applyBorder="1" applyAlignment="1" applyProtection="1">
      <alignment horizontal="right" vertical="top"/>
      <protection locked="0"/>
    </xf>
    <xf numFmtId="171" fontId="1377" fillId="0" borderId="1" xfId="0" applyNumberFormat="1" applyFont="1" applyBorder="1" applyAlignment="1">
      <alignment horizontal="right" vertical="top"/>
    </xf>
    <xf numFmtId="4" fontId="1378" fillId="0" borderId="1" xfId="0" applyNumberFormat="1" applyFont="1" applyBorder="1" applyAlignment="1">
      <alignment horizontal="right" vertical="top"/>
    </xf>
    <xf numFmtId="170" fontId="1379" fillId="2" borderId="1" xfId="0" applyNumberFormat="1" applyFont="1" applyFill="1" applyBorder="1" applyAlignment="1" applyProtection="1">
      <alignment horizontal="right" vertical="top"/>
      <protection locked="0"/>
    </xf>
    <xf numFmtId="169" fontId="1380" fillId="0" borderId="1" xfId="0" applyNumberFormat="1" applyFont="1" applyBorder="1" applyAlignment="1">
      <alignment horizontal="right" vertical="top"/>
    </xf>
    <xf numFmtId="169" fontId="1381" fillId="0" borderId="1" xfId="0" applyNumberFormat="1" applyFont="1" applyBorder="1" applyAlignment="1">
      <alignment horizontal="right" vertical="top"/>
    </xf>
    <xf numFmtId="169" fontId="1382" fillId="0" borderId="1" xfId="0" applyNumberFormat="1" applyFont="1" applyBorder="1" applyAlignment="1">
      <alignment horizontal="right" vertical="top"/>
    </xf>
    <xf numFmtId="4" fontId="1383" fillId="0" borderId="1" xfId="0" applyNumberFormat="1" applyFont="1" applyBorder="1" applyAlignment="1">
      <alignment horizontal="right" vertical="top"/>
    </xf>
    <xf numFmtId="0" fontId="1384" fillId="0" borderId="0" xfId="0" applyFont="1"/>
    <xf numFmtId="0" fontId="1385" fillId="3" borderId="1" xfId="0" applyFont="1" applyFill="1" applyBorder="1" applyAlignment="1">
      <alignment horizontal="left"/>
    </xf>
    <xf numFmtId="4" fontId="1397" fillId="3" borderId="1" xfId="0" applyNumberFormat="1" applyFont="1" applyFill="1" applyBorder="1" applyAlignment="1">
      <alignment horizontal="right"/>
    </xf>
    <xf numFmtId="4" fontId="1398" fillId="3" borderId="1" xfId="0" applyNumberFormat="1" applyFont="1" applyFill="1" applyBorder="1" applyAlignment="1">
      <alignment horizontal="right"/>
    </xf>
    <xf numFmtId="4" fontId="1399" fillId="3" borderId="1" xfId="0" applyNumberFormat="1" applyFont="1" applyFill="1" applyBorder="1" applyAlignment="1">
      <alignment horizontal="right"/>
    </xf>
    <xf numFmtId="0" fontId="1400" fillId="0" borderId="0" xfId="0" applyFont="1"/>
    <xf numFmtId="0" fontId="1401" fillId="0" borderId="1" xfId="0" applyFont="1" applyBorder="1" applyAlignment="1">
      <alignment horizontal="left" vertical="top"/>
    </xf>
    <xf numFmtId="0" fontId="1402" fillId="0" borderId="1" xfId="0" applyFont="1" applyBorder="1" applyAlignment="1">
      <alignment horizontal="left" vertical="top" wrapText="1"/>
    </xf>
    <xf numFmtId="0" fontId="1403" fillId="0" borderId="1" xfId="0" applyFont="1" applyBorder="1" applyAlignment="1">
      <alignment horizontal="center" vertical="top"/>
    </xf>
    <xf numFmtId="168" fontId="1404" fillId="0" borderId="1" xfId="0" applyNumberFormat="1" applyFont="1" applyBorder="1" applyAlignment="1">
      <alignment horizontal="right" vertical="top"/>
    </xf>
    <xf numFmtId="169" fontId="1405" fillId="0" borderId="1" xfId="0" applyNumberFormat="1" applyFont="1" applyBorder="1" applyAlignment="1">
      <alignment horizontal="right" vertical="top"/>
    </xf>
    <xf numFmtId="169" fontId="1406" fillId="0" borderId="1" xfId="0" applyNumberFormat="1" applyFont="1" applyBorder="1" applyAlignment="1">
      <alignment horizontal="right" vertical="top"/>
    </xf>
    <xf numFmtId="169" fontId="1407" fillId="0" borderId="1" xfId="0" applyNumberFormat="1" applyFont="1" applyBorder="1" applyAlignment="1">
      <alignment horizontal="right" vertical="top"/>
    </xf>
    <xf numFmtId="170" fontId="1408" fillId="2" borderId="1" xfId="0" applyNumberFormat="1" applyFont="1" applyFill="1" applyBorder="1" applyAlignment="1" applyProtection="1">
      <alignment horizontal="right" vertical="top"/>
      <protection locked="0"/>
    </xf>
    <xf numFmtId="171" fontId="1409" fillId="0" borderId="1" xfId="0" applyNumberFormat="1" applyFont="1" applyBorder="1" applyAlignment="1">
      <alignment horizontal="right" vertical="top"/>
    </xf>
    <xf numFmtId="4" fontId="1410" fillId="0" borderId="1" xfId="0" applyNumberFormat="1" applyFont="1" applyBorder="1" applyAlignment="1">
      <alignment horizontal="right" vertical="top"/>
    </xf>
    <xf numFmtId="170" fontId="1411" fillId="2" borderId="1" xfId="0" applyNumberFormat="1" applyFont="1" applyFill="1" applyBorder="1" applyAlignment="1" applyProtection="1">
      <alignment horizontal="right" vertical="top"/>
      <protection locked="0"/>
    </xf>
    <xf numFmtId="169" fontId="1412" fillId="0" borderId="1" xfId="0" applyNumberFormat="1" applyFont="1" applyBorder="1" applyAlignment="1">
      <alignment horizontal="right" vertical="top"/>
    </xf>
    <xf numFmtId="169" fontId="1413" fillId="0" borderId="1" xfId="0" applyNumberFormat="1" applyFont="1" applyBorder="1" applyAlignment="1">
      <alignment horizontal="right" vertical="top"/>
    </xf>
    <xf numFmtId="169" fontId="1414" fillId="0" borderId="1" xfId="0" applyNumberFormat="1" applyFont="1" applyBorder="1" applyAlignment="1">
      <alignment horizontal="right" vertical="top"/>
    </xf>
    <xf numFmtId="4" fontId="1415" fillId="0" borderId="1" xfId="0" applyNumberFormat="1" applyFont="1" applyBorder="1" applyAlignment="1">
      <alignment horizontal="right" vertical="top"/>
    </xf>
    <xf numFmtId="0" fontId="1416" fillId="0" borderId="0" xfId="0" applyFont="1"/>
    <xf numFmtId="0" fontId="1417" fillId="0" borderId="1" xfId="0" applyFont="1" applyBorder="1" applyAlignment="1">
      <alignment horizontal="left" vertical="top"/>
    </xf>
    <xf numFmtId="0" fontId="1418" fillId="0" borderId="1" xfId="0" applyFont="1" applyBorder="1" applyAlignment="1">
      <alignment horizontal="left" vertical="top" wrapText="1"/>
    </xf>
    <xf numFmtId="0" fontId="1419" fillId="0" borderId="1" xfId="0" applyFont="1" applyBorder="1" applyAlignment="1">
      <alignment horizontal="center" vertical="top"/>
    </xf>
    <xf numFmtId="168" fontId="1420" fillId="0" borderId="1" xfId="0" applyNumberFormat="1" applyFont="1" applyBorder="1" applyAlignment="1">
      <alignment horizontal="right" vertical="top"/>
    </xf>
    <xf numFmtId="169" fontId="1421" fillId="0" borderId="1" xfId="0" applyNumberFormat="1" applyFont="1" applyBorder="1" applyAlignment="1">
      <alignment horizontal="right" vertical="top"/>
    </xf>
    <xf numFmtId="169" fontId="1422" fillId="0" borderId="1" xfId="0" applyNumberFormat="1" applyFont="1" applyBorder="1" applyAlignment="1">
      <alignment horizontal="right" vertical="top"/>
    </xf>
    <xf numFmtId="169" fontId="1423" fillId="0" borderId="1" xfId="0" applyNumberFormat="1" applyFont="1" applyBorder="1" applyAlignment="1">
      <alignment horizontal="right" vertical="top"/>
    </xf>
    <xf numFmtId="170" fontId="1424" fillId="2" borderId="1" xfId="0" applyNumberFormat="1" applyFont="1" applyFill="1" applyBorder="1" applyAlignment="1" applyProtection="1">
      <alignment horizontal="right" vertical="top"/>
      <protection locked="0"/>
    </xf>
    <xf numFmtId="171" fontId="1425" fillId="0" borderId="1" xfId="0" applyNumberFormat="1" applyFont="1" applyBorder="1" applyAlignment="1">
      <alignment horizontal="right" vertical="top"/>
    </xf>
    <xf numFmtId="4" fontId="1426" fillId="0" borderId="1" xfId="0" applyNumberFormat="1" applyFont="1" applyBorder="1" applyAlignment="1">
      <alignment horizontal="right" vertical="top"/>
    </xf>
    <xf numFmtId="170" fontId="1427" fillId="2" borderId="1" xfId="0" applyNumberFormat="1" applyFont="1" applyFill="1" applyBorder="1" applyAlignment="1" applyProtection="1">
      <alignment horizontal="right" vertical="top"/>
      <protection locked="0"/>
    </xf>
    <xf numFmtId="169" fontId="1428" fillId="0" borderId="1" xfId="0" applyNumberFormat="1" applyFont="1" applyBorder="1" applyAlignment="1">
      <alignment horizontal="right" vertical="top"/>
    </xf>
    <xf numFmtId="169" fontId="1429" fillId="0" borderId="1" xfId="0" applyNumberFormat="1" applyFont="1" applyBorder="1" applyAlignment="1">
      <alignment horizontal="right" vertical="top"/>
    </xf>
    <xf numFmtId="169" fontId="1430" fillId="0" borderId="1" xfId="0" applyNumberFormat="1" applyFont="1" applyBorder="1" applyAlignment="1">
      <alignment horizontal="right" vertical="top"/>
    </xf>
    <xf numFmtId="4" fontId="1431" fillId="0" borderId="1" xfId="0" applyNumberFormat="1" applyFont="1" applyBorder="1" applyAlignment="1">
      <alignment horizontal="right" vertical="top"/>
    </xf>
    <xf numFmtId="0" fontId="1432" fillId="0" borderId="0" xfId="0" applyFont="1"/>
    <xf numFmtId="0" fontId="1433" fillId="0" borderId="1" xfId="0" applyFont="1" applyBorder="1" applyAlignment="1">
      <alignment horizontal="left" vertical="top"/>
    </xf>
    <xf numFmtId="0" fontId="1434" fillId="0" borderId="1" xfId="0" applyFont="1" applyBorder="1" applyAlignment="1">
      <alignment horizontal="left" vertical="top" wrapText="1"/>
    </xf>
    <xf numFmtId="0" fontId="1435" fillId="0" borderId="1" xfId="0" applyFont="1" applyBorder="1" applyAlignment="1">
      <alignment horizontal="center" vertical="top"/>
    </xf>
    <xf numFmtId="168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69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170" fontId="1440" fillId="2" borderId="1" xfId="0" applyNumberFormat="1" applyFont="1" applyFill="1" applyBorder="1" applyAlignment="1" applyProtection="1">
      <alignment horizontal="right" vertical="top"/>
      <protection locked="0"/>
    </xf>
    <xf numFmtId="171" fontId="1441" fillId="0" borderId="1" xfId="0" applyNumberFormat="1" applyFont="1" applyBorder="1" applyAlignment="1">
      <alignment horizontal="right" vertical="top"/>
    </xf>
    <xf numFmtId="4" fontId="1442" fillId="0" borderId="1" xfId="0" applyNumberFormat="1" applyFont="1" applyBorder="1" applyAlignment="1">
      <alignment horizontal="right" vertical="top"/>
    </xf>
    <xf numFmtId="170" fontId="1443" fillId="2" borderId="1" xfId="0" applyNumberFormat="1" applyFont="1" applyFill="1" applyBorder="1" applyAlignment="1" applyProtection="1">
      <alignment horizontal="right" vertical="top"/>
      <protection locked="0"/>
    </xf>
    <xf numFmtId="169" fontId="1444" fillId="0" borderId="1" xfId="0" applyNumberFormat="1" applyFont="1" applyBorder="1" applyAlignment="1">
      <alignment horizontal="right" vertical="top"/>
    </xf>
    <xf numFmtId="169" fontId="1445" fillId="0" borderId="1" xfId="0" applyNumberFormat="1" applyFont="1" applyBorder="1" applyAlignment="1">
      <alignment horizontal="right" vertical="top"/>
    </xf>
    <xf numFmtId="169" fontId="1446" fillId="0" borderId="1" xfId="0" applyNumberFormat="1" applyFont="1" applyBorder="1" applyAlignment="1">
      <alignment horizontal="right" vertical="top"/>
    </xf>
    <xf numFmtId="4" fontId="1447" fillId="0" borderId="1" xfId="0" applyNumberFormat="1" applyFont="1" applyBorder="1" applyAlignment="1">
      <alignment horizontal="right" vertical="top"/>
    </xf>
    <xf numFmtId="0" fontId="1448" fillId="0" borderId="0" xfId="0" applyFont="1"/>
    <xf numFmtId="0" fontId="1449" fillId="0" borderId="1" xfId="0" applyFont="1" applyBorder="1" applyAlignment="1">
      <alignment horizontal="left" vertical="top"/>
    </xf>
    <xf numFmtId="0" fontId="1450" fillId="0" borderId="1" xfId="0" applyFont="1" applyBorder="1" applyAlignment="1">
      <alignment horizontal="left" vertical="top" wrapText="1"/>
    </xf>
    <xf numFmtId="0" fontId="1451" fillId="0" borderId="1" xfId="0" applyFont="1" applyBorder="1" applyAlignment="1">
      <alignment horizontal="center" vertical="top"/>
    </xf>
    <xf numFmtId="168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69" fontId="1454" fillId="0" borderId="1" xfId="0" applyNumberFormat="1" applyFont="1" applyBorder="1" applyAlignment="1">
      <alignment horizontal="right" vertical="top"/>
    </xf>
    <xf numFmtId="169" fontId="1455" fillId="0" borderId="1" xfId="0" applyNumberFormat="1" applyFont="1" applyBorder="1" applyAlignment="1">
      <alignment horizontal="right" vertical="top"/>
    </xf>
    <xf numFmtId="170" fontId="1456" fillId="2" borderId="1" xfId="0" applyNumberFormat="1" applyFont="1" applyFill="1" applyBorder="1" applyAlignment="1" applyProtection="1">
      <alignment horizontal="right" vertical="top"/>
      <protection locked="0"/>
    </xf>
    <xf numFmtId="171" fontId="1457" fillId="0" borderId="1" xfId="0" applyNumberFormat="1" applyFont="1" applyBorder="1" applyAlignment="1">
      <alignment horizontal="right" vertical="top"/>
    </xf>
    <xf numFmtId="4" fontId="1458" fillId="0" borderId="1" xfId="0" applyNumberFormat="1" applyFont="1" applyBorder="1" applyAlignment="1">
      <alignment horizontal="right" vertical="top"/>
    </xf>
    <xf numFmtId="170" fontId="1459" fillId="2" borderId="1" xfId="0" applyNumberFormat="1" applyFont="1" applyFill="1" applyBorder="1" applyAlignment="1" applyProtection="1">
      <alignment horizontal="right" vertical="top"/>
      <protection locked="0"/>
    </xf>
    <xf numFmtId="169" fontId="1460" fillId="0" borderId="1" xfId="0" applyNumberFormat="1" applyFont="1" applyBorder="1" applyAlignment="1">
      <alignment horizontal="right" vertical="top"/>
    </xf>
    <xf numFmtId="169" fontId="1461" fillId="0" borderId="1" xfId="0" applyNumberFormat="1" applyFont="1" applyBorder="1" applyAlignment="1">
      <alignment horizontal="right" vertical="top"/>
    </xf>
    <xf numFmtId="169" fontId="1462" fillId="0" borderId="1" xfId="0" applyNumberFormat="1" applyFont="1" applyBorder="1" applyAlignment="1">
      <alignment horizontal="right" vertical="top"/>
    </xf>
    <xf numFmtId="4" fontId="1463" fillId="0" borderId="1" xfId="0" applyNumberFormat="1" applyFont="1" applyBorder="1" applyAlignment="1">
      <alignment horizontal="right" vertical="top"/>
    </xf>
    <xf numFmtId="0" fontId="1464" fillId="0" borderId="0" xfId="0" applyFont="1"/>
    <xf numFmtId="0" fontId="1465" fillId="0" borderId="1" xfId="0" applyFont="1" applyBorder="1" applyAlignment="1">
      <alignment horizontal="left" vertical="top"/>
    </xf>
    <xf numFmtId="0" fontId="1466" fillId="0" borderId="1" xfId="0" applyFont="1" applyBorder="1" applyAlignment="1">
      <alignment horizontal="left" vertical="top" wrapText="1"/>
    </xf>
    <xf numFmtId="0" fontId="1467" fillId="0" borderId="1" xfId="0" applyFont="1" applyBorder="1" applyAlignment="1">
      <alignment horizontal="center" vertical="top"/>
    </xf>
    <xf numFmtId="168" fontId="1468" fillId="0" borderId="1" xfId="0" applyNumberFormat="1" applyFont="1" applyBorder="1" applyAlignment="1">
      <alignment horizontal="right" vertical="top"/>
    </xf>
    <xf numFmtId="169" fontId="1469" fillId="0" borderId="1" xfId="0" applyNumberFormat="1" applyFont="1" applyBorder="1" applyAlignment="1">
      <alignment horizontal="right" vertical="top"/>
    </xf>
    <xf numFmtId="169" fontId="1470" fillId="0" borderId="1" xfId="0" applyNumberFormat="1" applyFont="1" applyBorder="1" applyAlignment="1">
      <alignment horizontal="right" vertical="top"/>
    </xf>
    <xf numFmtId="169" fontId="1471" fillId="0" borderId="1" xfId="0" applyNumberFormat="1" applyFont="1" applyBorder="1" applyAlignment="1">
      <alignment horizontal="right" vertical="top"/>
    </xf>
    <xf numFmtId="170" fontId="1472" fillId="2" borderId="1" xfId="0" applyNumberFormat="1" applyFont="1" applyFill="1" applyBorder="1" applyAlignment="1" applyProtection="1">
      <alignment horizontal="right" vertical="top"/>
      <protection locked="0"/>
    </xf>
    <xf numFmtId="171" fontId="1473" fillId="0" borderId="1" xfId="0" applyNumberFormat="1" applyFont="1" applyBorder="1" applyAlignment="1">
      <alignment horizontal="right" vertical="top"/>
    </xf>
    <xf numFmtId="4" fontId="1474" fillId="0" borderId="1" xfId="0" applyNumberFormat="1" applyFont="1" applyBorder="1" applyAlignment="1">
      <alignment horizontal="right" vertical="top"/>
    </xf>
    <xf numFmtId="170" fontId="1475" fillId="2" borderId="1" xfId="0" applyNumberFormat="1" applyFont="1" applyFill="1" applyBorder="1" applyAlignment="1" applyProtection="1">
      <alignment horizontal="right" vertical="top"/>
      <protection locked="0"/>
    </xf>
    <xf numFmtId="169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69" fontId="1478" fillId="0" borderId="1" xfId="0" applyNumberFormat="1" applyFont="1" applyBorder="1" applyAlignment="1">
      <alignment horizontal="right" vertical="top"/>
    </xf>
    <xf numFmtId="4" fontId="1479" fillId="0" borderId="1" xfId="0" applyNumberFormat="1" applyFont="1" applyBorder="1" applyAlignment="1">
      <alignment horizontal="right" vertical="top"/>
    </xf>
    <xf numFmtId="0" fontId="1480" fillId="0" borderId="0" xfId="0" applyFont="1"/>
    <xf numFmtId="0" fontId="1481" fillId="0" borderId="1" xfId="0" applyFont="1" applyBorder="1" applyAlignment="1">
      <alignment horizontal="left" vertical="top"/>
    </xf>
    <xf numFmtId="0" fontId="1482" fillId="0" borderId="1" xfId="0" applyFont="1" applyBorder="1" applyAlignment="1">
      <alignment horizontal="left" vertical="top" wrapText="1"/>
    </xf>
    <xf numFmtId="0" fontId="1483" fillId="0" borderId="1" xfId="0" applyFont="1" applyBorder="1" applyAlignment="1">
      <alignment horizontal="center" vertical="top"/>
    </xf>
    <xf numFmtId="168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69" fontId="1486" fillId="0" borderId="1" xfId="0" applyNumberFormat="1" applyFont="1" applyBorder="1" applyAlignment="1">
      <alignment horizontal="right" vertical="top"/>
    </xf>
    <xf numFmtId="169" fontId="1487" fillId="0" borderId="1" xfId="0" applyNumberFormat="1" applyFont="1" applyBorder="1" applyAlignment="1">
      <alignment horizontal="right" vertical="top"/>
    </xf>
    <xf numFmtId="170" fontId="1488" fillId="2" borderId="1" xfId="0" applyNumberFormat="1" applyFont="1" applyFill="1" applyBorder="1" applyAlignment="1" applyProtection="1">
      <alignment horizontal="right" vertical="top"/>
      <protection locked="0"/>
    </xf>
    <xf numFmtId="171" fontId="1489" fillId="0" borderId="1" xfId="0" applyNumberFormat="1" applyFont="1" applyBorder="1" applyAlignment="1">
      <alignment horizontal="right" vertical="top"/>
    </xf>
    <xf numFmtId="4" fontId="1490" fillId="0" borderId="1" xfId="0" applyNumberFormat="1" applyFont="1" applyBorder="1" applyAlignment="1">
      <alignment horizontal="right" vertical="top"/>
    </xf>
    <xf numFmtId="170" fontId="1491" fillId="2" borderId="1" xfId="0" applyNumberFormat="1" applyFont="1" applyFill="1" applyBorder="1" applyAlignment="1" applyProtection="1">
      <alignment horizontal="right" vertical="top"/>
      <protection locked="0"/>
    </xf>
    <xf numFmtId="169" fontId="1492" fillId="0" borderId="1" xfId="0" applyNumberFormat="1" applyFont="1" applyBorder="1" applyAlignment="1">
      <alignment horizontal="right" vertical="top"/>
    </xf>
    <xf numFmtId="169" fontId="1493" fillId="0" borderId="1" xfId="0" applyNumberFormat="1" applyFont="1" applyBorder="1" applyAlignment="1">
      <alignment horizontal="right" vertical="top"/>
    </xf>
    <xf numFmtId="169" fontId="1494" fillId="0" borderId="1" xfId="0" applyNumberFormat="1" applyFont="1" applyBorder="1" applyAlignment="1">
      <alignment horizontal="right" vertical="top"/>
    </xf>
    <xf numFmtId="4" fontId="1495" fillId="0" borderId="1" xfId="0" applyNumberFormat="1" applyFont="1" applyBorder="1" applyAlignment="1">
      <alignment horizontal="right" vertical="top"/>
    </xf>
    <xf numFmtId="0" fontId="1496" fillId="0" borderId="0" xfId="0" applyFont="1"/>
    <xf numFmtId="0" fontId="1497" fillId="0" borderId="1" xfId="0" applyFont="1" applyBorder="1" applyAlignment="1">
      <alignment horizontal="left" vertical="top"/>
    </xf>
    <xf numFmtId="0" fontId="1498" fillId="0" borderId="1" xfId="0" applyFont="1" applyBorder="1" applyAlignment="1">
      <alignment horizontal="left" vertical="top" wrapText="1"/>
    </xf>
    <xf numFmtId="0" fontId="1499" fillId="0" borderId="1" xfId="0" applyFont="1" applyBorder="1" applyAlignment="1">
      <alignment horizontal="center" vertical="top"/>
    </xf>
    <xf numFmtId="168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69" fontId="1502" fillId="0" borderId="1" xfId="0" applyNumberFormat="1" applyFont="1" applyBorder="1" applyAlignment="1">
      <alignment horizontal="right" vertical="top"/>
    </xf>
    <xf numFmtId="169" fontId="1503" fillId="0" borderId="1" xfId="0" applyNumberFormat="1" applyFont="1" applyBorder="1" applyAlignment="1">
      <alignment horizontal="right" vertical="top"/>
    </xf>
    <xf numFmtId="170" fontId="1504" fillId="2" borderId="1" xfId="0" applyNumberFormat="1" applyFont="1" applyFill="1" applyBorder="1" applyAlignment="1" applyProtection="1">
      <alignment horizontal="right" vertical="top"/>
      <protection locked="0"/>
    </xf>
    <xf numFmtId="171" fontId="1505" fillId="0" borderId="1" xfId="0" applyNumberFormat="1" applyFont="1" applyBorder="1" applyAlignment="1">
      <alignment horizontal="right" vertical="top"/>
    </xf>
    <xf numFmtId="4" fontId="1506" fillId="0" borderId="1" xfId="0" applyNumberFormat="1" applyFont="1" applyBorder="1" applyAlignment="1">
      <alignment horizontal="right" vertical="top"/>
    </xf>
    <xf numFmtId="170" fontId="1507" fillId="2" borderId="1" xfId="0" applyNumberFormat="1" applyFont="1" applyFill="1" applyBorder="1" applyAlignment="1" applyProtection="1">
      <alignment horizontal="right" vertical="top"/>
      <protection locked="0"/>
    </xf>
    <xf numFmtId="169" fontId="1508" fillId="0" borderId="1" xfId="0" applyNumberFormat="1" applyFont="1" applyBorder="1" applyAlignment="1">
      <alignment horizontal="right" vertical="top"/>
    </xf>
    <xf numFmtId="169" fontId="1509" fillId="0" borderId="1" xfId="0" applyNumberFormat="1" applyFont="1" applyBorder="1" applyAlignment="1">
      <alignment horizontal="right" vertical="top"/>
    </xf>
    <xf numFmtId="169" fontId="1510" fillId="0" borderId="1" xfId="0" applyNumberFormat="1" applyFont="1" applyBorder="1" applyAlignment="1">
      <alignment horizontal="right" vertical="top"/>
    </xf>
    <xf numFmtId="4" fontId="1511" fillId="0" borderId="1" xfId="0" applyNumberFormat="1" applyFont="1" applyBorder="1" applyAlignment="1">
      <alignment horizontal="right" vertical="top"/>
    </xf>
    <xf numFmtId="0" fontId="1512" fillId="0" borderId="0" xfId="0" applyFont="1"/>
    <xf numFmtId="0" fontId="1513" fillId="0" borderId="1" xfId="0" applyFont="1" applyBorder="1" applyAlignment="1">
      <alignment horizontal="left" vertical="top"/>
    </xf>
    <xf numFmtId="0" fontId="1514" fillId="0" borderId="1" xfId="0" applyFont="1" applyBorder="1" applyAlignment="1">
      <alignment horizontal="left" vertical="top" wrapText="1"/>
    </xf>
    <xf numFmtId="0" fontId="1515" fillId="0" borderId="1" xfId="0" applyFont="1" applyBorder="1" applyAlignment="1">
      <alignment horizontal="center" vertical="top"/>
    </xf>
    <xf numFmtId="168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69" fontId="1518" fillId="0" borderId="1" xfId="0" applyNumberFormat="1" applyFont="1" applyBorder="1" applyAlignment="1">
      <alignment horizontal="right" vertical="top"/>
    </xf>
    <xf numFmtId="169" fontId="1519" fillId="0" borderId="1" xfId="0" applyNumberFormat="1" applyFont="1" applyBorder="1" applyAlignment="1">
      <alignment horizontal="right" vertical="top"/>
    </xf>
    <xf numFmtId="170" fontId="1520" fillId="2" borderId="1" xfId="0" applyNumberFormat="1" applyFont="1" applyFill="1" applyBorder="1" applyAlignment="1" applyProtection="1">
      <alignment horizontal="right" vertical="top"/>
      <protection locked="0"/>
    </xf>
    <xf numFmtId="171" fontId="1521" fillId="0" borderId="1" xfId="0" applyNumberFormat="1" applyFont="1" applyBorder="1" applyAlignment="1">
      <alignment horizontal="right" vertical="top"/>
    </xf>
    <xf numFmtId="4" fontId="1522" fillId="0" borderId="1" xfId="0" applyNumberFormat="1" applyFont="1" applyBorder="1" applyAlignment="1">
      <alignment horizontal="right" vertical="top"/>
    </xf>
    <xf numFmtId="170" fontId="1523" fillId="2" borderId="1" xfId="0" applyNumberFormat="1" applyFont="1" applyFill="1" applyBorder="1" applyAlignment="1" applyProtection="1">
      <alignment horizontal="right" vertical="top"/>
      <protection locked="0"/>
    </xf>
    <xf numFmtId="169" fontId="1524" fillId="0" borderId="1" xfId="0" applyNumberFormat="1" applyFont="1" applyBorder="1" applyAlignment="1">
      <alignment horizontal="right" vertical="top"/>
    </xf>
    <xf numFmtId="169" fontId="1525" fillId="0" borderId="1" xfId="0" applyNumberFormat="1" applyFont="1" applyBorder="1" applyAlignment="1">
      <alignment horizontal="right" vertical="top"/>
    </xf>
    <xf numFmtId="169" fontId="1526" fillId="0" borderId="1" xfId="0" applyNumberFormat="1" applyFont="1" applyBorder="1" applyAlignment="1">
      <alignment horizontal="right" vertical="top"/>
    </xf>
    <xf numFmtId="4" fontId="1527" fillId="0" borderId="1" xfId="0" applyNumberFormat="1" applyFont="1" applyBorder="1" applyAlignment="1">
      <alignment horizontal="right" vertical="top"/>
    </xf>
    <xf numFmtId="0" fontId="1528" fillId="0" borderId="0" xfId="0" applyFont="1"/>
    <xf numFmtId="4" fontId="1530" fillId="3" borderId="0" xfId="0" applyNumberFormat="1" applyFont="1" applyFill="1" applyAlignment="1">
      <alignment horizontal="right"/>
    </xf>
    <xf numFmtId="4" fontId="1531" fillId="3" borderId="0" xfId="0" applyNumberFormat="1" applyFont="1" applyFill="1" applyAlignment="1">
      <alignment horizontal="right"/>
    </xf>
    <xf numFmtId="4" fontId="1532" fillId="3" borderId="0" xfId="0" applyNumberFormat="1" applyFont="1" applyFill="1" applyAlignment="1">
      <alignment horizontal="right"/>
    </xf>
    <xf numFmtId="0" fontId="1537" fillId="0" borderId="0" xfId="0" applyFont="1" applyAlignment="1">
      <alignment horizontal="left" vertical="top"/>
    </xf>
    <xf numFmtId="0" fontId="1540" fillId="3" borderId="1" xfId="0" applyFont="1" applyFill="1" applyBorder="1" applyAlignment="1">
      <alignment horizontal="left"/>
    </xf>
    <xf numFmtId="0" fontId="1541" fillId="3" borderId="1" xfId="0" applyFont="1" applyFill="1" applyBorder="1" applyAlignment="1">
      <alignment horizontal="left"/>
    </xf>
    <xf numFmtId="0" fontId="1542" fillId="3" borderId="1" xfId="0" applyFont="1" applyFill="1" applyBorder="1" applyAlignment="1">
      <alignment horizontal="left"/>
    </xf>
    <xf numFmtId="0" fontId="1543" fillId="3" borderId="1" xfId="0" applyFont="1" applyFill="1" applyBorder="1" applyAlignment="1">
      <alignment horizontal="left"/>
    </xf>
    <xf numFmtId="0" fontId="1544" fillId="3" borderId="1" xfId="0" applyFont="1" applyFill="1" applyBorder="1" applyAlignment="1">
      <alignment horizontal="left"/>
    </xf>
    <xf numFmtId="0" fontId="1545" fillId="3" borderId="1" xfId="0" applyFont="1" applyFill="1" applyBorder="1" applyAlignment="1">
      <alignment horizontal="left"/>
    </xf>
    <xf numFmtId="0" fontId="1546" fillId="3" borderId="1" xfId="0" applyFont="1" applyFill="1" applyBorder="1" applyAlignment="1">
      <alignment horizontal="left"/>
    </xf>
    <xf numFmtId="0" fontId="1547" fillId="3" borderId="1" xfId="0" applyFont="1" applyFill="1" applyBorder="1" applyAlignment="1">
      <alignment horizontal="left"/>
    </xf>
    <xf numFmtId="0" fontId="1548" fillId="3" borderId="1" xfId="0" applyFont="1" applyFill="1" applyBorder="1" applyAlignment="1">
      <alignment horizontal="left"/>
    </xf>
    <xf numFmtId="0" fontId="1549" fillId="3" borderId="1" xfId="0" applyFont="1" applyFill="1" applyBorder="1" applyAlignment="1">
      <alignment horizontal="left"/>
    </xf>
    <xf numFmtId="0" fontId="1550" fillId="3" borderId="1" xfId="0" applyFont="1" applyFill="1" applyBorder="1" applyAlignment="1">
      <alignment horizontal="left"/>
    </xf>
    <xf numFmtId="0" fontId="1551" fillId="3" borderId="1" xfId="0" applyFont="1" applyFill="1" applyBorder="1" applyAlignment="1">
      <alignment horizontal="left"/>
    </xf>
    <xf numFmtId="0" fontId="1552" fillId="3" borderId="1" xfId="0" applyFont="1" applyFill="1" applyBorder="1" applyAlignment="1">
      <alignment horizontal="left"/>
    </xf>
    <xf numFmtId="0" fontId="1553" fillId="0" borderId="1" xfId="0" applyFont="1" applyBorder="1" applyAlignment="1">
      <alignment horizontal="left" vertical="top"/>
    </xf>
    <xf numFmtId="0" fontId="1554" fillId="0" borderId="1" xfId="0" applyFont="1" applyBorder="1" applyAlignment="1">
      <alignment horizontal="left" vertical="top" wrapText="1"/>
    </xf>
    <xf numFmtId="4" fontId="1555" fillId="2" borderId="1" xfId="0" applyNumberFormat="1" applyFont="1" applyFill="1" applyBorder="1" applyAlignment="1" applyProtection="1">
      <alignment horizontal="right" vertical="top"/>
      <protection locked="0"/>
    </xf>
    <xf numFmtId="4" fontId="1556" fillId="0" borderId="1" xfId="0" applyNumberFormat="1" applyFont="1" applyBorder="1" applyAlignment="1">
      <alignment horizontal="right" vertical="top"/>
    </xf>
    <xf numFmtId="4" fontId="1557" fillId="2" borderId="1" xfId="0" applyNumberFormat="1" applyFont="1" applyFill="1" applyBorder="1" applyAlignment="1" applyProtection="1">
      <alignment horizontal="right" vertical="top"/>
      <protection locked="0"/>
    </xf>
    <xf numFmtId="4" fontId="1558" fillId="0" borderId="1" xfId="0" applyNumberFormat="1" applyFont="1" applyBorder="1" applyAlignment="1">
      <alignment horizontal="right" vertical="top"/>
    </xf>
    <xf numFmtId="4" fontId="1559" fillId="2" borderId="1" xfId="0" applyNumberFormat="1" applyFont="1" applyFill="1" applyBorder="1" applyAlignment="1" applyProtection="1">
      <alignment horizontal="right" vertical="top"/>
      <protection locked="0"/>
    </xf>
    <xf numFmtId="4" fontId="1560" fillId="0" borderId="1" xfId="0" applyNumberFormat="1" applyFont="1" applyBorder="1" applyAlignment="1">
      <alignment horizontal="right" vertical="top"/>
    </xf>
    <xf numFmtId="4" fontId="1561" fillId="2" borderId="1" xfId="0" applyNumberFormat="1" applyFont="1" applyFill="1" applyBorder="1" applyAlignment="1" applyProtection="1">
      <alignment horizontal="right" vertical="top"/>
      <protection locked="0"/>
    </xf>
    <xf numFmtId="4" fontId="1562" fillId="0" borderId="1" xfId="0" applyNumberFormat="1" applyFont="1" applyBorder="1" applyAlignment="1">
      <alignment horizontal="right" vertical="top"/>
    </xf>
    <xf numFmtId="4" fontId="1563" fillId="3" borderId="1" xfId="0" applyNumberFormat="1" applyFont="1" applyFill="1" applyBorder="1" applyAlignment="1">
      <alignment horizontal="right" vertical="top"/>
    </xf>
    <xf numFmtId="4" fontId="1564" fillId="3" borderId="1" xfId="0" applyNumberFormat="1" applyFont="1" applyFill="1" applyBorder="1" applyAlignment="1">
      <alignment horizontal="right" vertical="top"/>
    </xf>
    <xf numFmtId="0" fontId="1565" fillId="0" borderId="1" xfId="0" applyFont="1" applyBorder="1" applyAlignment="1">
      <alignment horizontal="left" vertical="top"/>
    </xf>
    <xf numFmtId="0" fontId="1566" fillId="0" borderId="1" xfId="0" applyFont="1" applyBorder="1" applyAlignment="1">
      <alignment horizontal="left" vertical="top" wrapText="1"/>
    </xf>
    <xf numFmtId="4" fontId="1567" fillId="2" borderId="1" xfId="0" applyNumberFormat="1" applyFont="1" applyFill="1" applyBorder="1" applyAlignment="1" applyProtection="1">
      <alignment horizontal="right" vertical="top"/>
      <protection locked="0"/>
    </xf>
    <xf numFmtId="4" fontId="1568" fillId="0" borderId="1" xfId="0" applyNumberFormat="1" applyFont="1" applyBorder="1" applyAlignment="1">
      <alignment horizontal="right" vertical="top"/>
    </xf>
    <xf numFmtId="4" fontId="1569" fillId="2" borderId="1" xfId="0" applyNumberFormat="1" applyFont="1" applyFill="1" applyBorder="1" applyAlignment="1" applyProtection="1">
      <alignment horizontal="right" vertical="top"/>
      <protection locked="0"/>
    </xf>
    <xf numFmtId="4" fontId="1570" fillId="0" borderId="1" xfId="0" applyNumberFormat="1" applyFont="1" applyBorder="1" applyAlignment="1">
      <alignment horizontal="right" vertical="top"/>
    </xf>
    <xf numFmtId="4" fontId="1571" fillId="2" borderId="1" xfId="0" applyNumberFormat="1" applyFont="1" applyFill="1" applyBorder="1" applyAlignment="1" applyProtection="1">
      <alignment horizontal="right" vertical="top"/>
      <protection locked="0"/>
    </xf>
    <xf numFmtId="4" fontId="1572" fillId="0" borderId="1" xfId="0" applyNumberFormat="1" applyFont="1" applyBorder="1" applyAlignment="1">
      <alignment horizontal="right" vertical="top"/>
    </xf>
    <xf numFmtId="4" fontId="1573" fillId="2" borderId="1" xfId="0" applyNumberFormat="1" applyFont="1" applyFill="1" applyBorder="1" applyAlignment="1" applyProtection="1">
      <alignment horizontal="right" vertical="top"/>
      <protection locked="0"/>
    </xf>
    <xf numFmtId="4" fontId="1574" fillId="0" borderId="1" xfId="0" applyNumberFormat="1" applyFont="1" applyBorder="1" applyAlignment="1">
      <alignment horizontal="right" vertical="top"/>
    </xf>
    <xf numFmtId="4" fontId="1575" fillId="3" borderId="1" xfId="0" applyNumberFormat="1" applyFont="1" applyFill="1" applyBorder="1" applyAlignment="1">
      <alignment horizontal="right" vertical="top"/>
    </xf>
    <xf numFmtId="4" fontId="1576" fillId="3" borderId="1" xfId="0" applyNumberFormat="1" applyFont="1" applyFill="1" applyBorder="1" applyAlignment="1">
      <alignment horizontal="right" vertical="top"/>
    </xf>
    <xf numFmtId="0" fontId="1577" fillId="0" borderId="1" xfId="0" applyFont="1" applyBorder="1" applyAlignment="1">
      <alignment horizontal="left" vertical="top"/>
    </xf>
    <xf numFmtId="0" fontId="1578" fillId="0" borderId="1" xfId="0" applyFont="1" applyBorder="1" applyAlignment="1">
      <alignment horizontal="left" vertical="top" wrapText="1"/>
    </xf>
    <xf numFmtId="4" fontId="1579" fillId="2" borderId="1" xfId="0" applyNumberFormat="1" applyFont="1" applyFill="1" applyBorder="1" applyAlignment="1" applyProtection="1">
      <alignment horizontal="right" vertical="top"/>
      <protection locked="0"/>
    </xf>
    <xf numFmtId="4" fontId="1580" fillId="0" borderId="1" xfId="0" applyNumberFormat="1" applyFont="1" applyBorder="1" applyAlignment="1">
      <alignment horizontal="right" vertical="top"/>
    </xf>
    <xf numFmtId="4" fontId="1581" fillId="2" borderId="1" xfId="0" applyNumberFormat="1" applyFont="1" applyFill="1" applyBorder="1" applyAlignment="1" applyProtection="1">
      <alignment horizontal="right" vertical="top"/>
      <protection locked="0"/>
    </xf>
    <xf numFmtId="4" fontId="1582" fillId="0" borderId="1" xfId="0" applyNumberFormat="1" applyFont="1" applyBorder="1" applyAlignment="1">
      <alignment horizontal="right" vertical="top"/>
    </xf>
    <xf numFmtId="4" fontId="1583" fillId="2" borderId="1" xfId="0" applyNumberFormat="1" applyFont="1" applyFill="1" applyBorder="1" applyAlignment="1" applyProtection="1">
      <alignment horizontal="right" vertical="top"/>
      <protection locked="0"/>
    </xf>
    <xf numFmtId="4" fontId="1584" fillId="0" borderId="1" xfId="0" applyNumberFormat="1" applyFont="1" applyBorder="1" applyAlignment="1">
      <alignment horizontal="right" vertical="top"/>
    </xf>
    <xf numFmtId="4" fontId="1585" fillId="2" borderId="1" xfId="0" applyNumberFormat="1" applyFont="1" applyFill="1" applyBorder="1" applyAlignment="1" applyProtection="1">
      <alignment horizontal="right" vertical="top"/>
      <protection locked="0"/>
    </xf>
    <xf numFmtId="4" fontId="1586" fillId="0" borderId="1" xfId="0" applyNumberFormat="1" applyFont="1" applyBorder="1" applyAlignment="1">
      <alignment horizontal="right" vertical="top"/>
    </xf>
    <xf numFmtId="4" fontId="1587" fillId="3" borderId="1" xfId="0" applyNumberFormat="1" applyFont="1" applyFill="1" applyBorder="1" applyAlignment="1">
      <alignment horizontal="right" vertical="top"/>
    </xf>
    <xf numFmtId="4" fontId="1588" fillId="3" borderId="1" xfId="0" applyNumberFormat="1" applyFont="1" applyFill="1" applyBorder="1" applyAlignment="1">
      <alignment horizontal="right" vertical="top"/>
    </xf>
    <xf numFmtId="0" fontId="1589" fillId="0" borderId="1" xfId="0" applyFont="1" applyBorder="1" applyAlignment="1">
      <alignment horizontal="left" vertical="top"/>
    </xf>
    <xf numFmtId="0" fontId="1590" fillId="0" borderId="1" xfId="0" applyFont="1" applyBorder="1" applyAlignment="1">
      <alignment horizontal="left" vertical="top" wrapText="1"/>
    </xf>
    <xf numFmtId="4" fontId="1591" fillId="2" borderId="1" xfId="0" applyNumberFormat="1" applyFont="1" applyFill="1" applyBorder="1" applyAlignment="1" applyProtection="1">
      <alignment horizontal="right" vertical="top"/>
      <protection locked="0"/>
    </xf>
    <xf numFmtId="4" fontId="1592" fillId="0" borderId="1" xfId="0" applyNumberFormat="1" applyFont="1" applyBorder="1" applyAlignment="1">
      <alignment horizontal="right" vertical="top"/>
    </xf>
    <xf numFmtId="4" fontId="1593" fillId="2" borderId="1" xfId="0" applyNumberFormat="1" applyFont="1" applyFill="1" applyBorder="1" applyAlignment="1" applyProtection="1">
      <alignment horizontal="right" vertical="top"/>
      <protection locked="0"/>
    </xf>
    <xf numFmtId="4" fontId="1594" fillId="0" borderId="1" xfId="0" applyNumberFormat="1" applyFont="1" applyBorder="1" applyAlignment="1">
      <alignment horizontal="right" vertical="top"/>
    </xf>
    <xf numFmtId="4" fontId="1595" fillId="2" borderId="1" xfId="0" applyNumberFormat="1" applyFont="1" applyFill="1" applyBorder="1" applyAlignment="1" applyProtection="1">
      <alignment horizontal="right" vertical="top"/>
      <protection locked="0"/>
    </xf>
    <xf numFmtId="4" fontId="1596" fillId="0" borderId="1" xfId="0" applyNumberFormat="1" applyFont="1" applyBorder="1" applyAlignment="1">
      <alignment horizontal="right" vertical="top"/>
    </xf>
    <xf numFmtId="4" fontId="1597" fillId="2" borderId="1" xfId="0" applyNumberFormat="1" applyFont="1" applyFill="1" applyBorder="1" applyAlignment="1" applyProtection="1">
      <alignment horizontal="right" vertical="top"/>
      <protection locked="0"/>
    </xf>
    <xf numFmtId="4" fontId="1598" fillId="0" borderId="1" xfId="0" applyNumberFormat="1" applyFont="1" applyBorder="1" applyAlignment="1">
      <alignment horizontal="right" vertical="top"/>
    </xf>
    <xf numFmtId="4" fontId="1599" fillId="3" borderId="1" xfId="0" applyNumberFormat="1" applyFont="1" applyFill="1" applyBorder="1" applyAlignment="1">
      <alignment horizontal="right" vertical="top"/>
    </xf>
    <xf numFmtId="4" fontId="1600" fillId="3" borderId="1" xfId="0" applyNumberFormat="1" applyFont="1" applyFill="1" applyBorder="1" applyAlignment="1">
      <alignment horizontal="right" vertical="top"/>
    </xf>
    <xf numFmtId="0" fontId="1601" fillId="0" borderId="1" xfId="0" applyFont="1" applyBorder="1" applyAlignment="1">
      <alignment horizontal="left" vertical="top"/>
    </xf>
    <xf numFmtId="0" fontId="1612" fillId="0" borderId="1" xfId="0" applyFont="1" applyBorder="1" applyAlignment="1">
      <alignment horizontal="left" vertical="top"/>
    </xf>
    <xf numFmtId="0" fontId="1613" fillId="0" borderId="1" xfId="0" applyFont="1" applyBorder="1" applyAlignment="1">
      <alignment horizontal="left" vertical="top" wrapText="1"/>
    </xf>
    <xf numFmtId="4" fontId="1614" fillId="2" borderId="1" xfId="0" applyNumberFormat="1" applyFont="1" applyFill="1" applyBorder="1" applyAlignment="1" applyProtection="1">
      <alignment horizontal="right" vertical="top"/>
      <protection locked="0"/>
    </xf>
    <xf numFmtId="4" fontId="1615" fillId="0" borderId="1" xfId="0" applyNumberFormat="1" applyFont="1" applyBorder="1" applyAlignment="1">
      <alignment horizontal="right" vertical="top"/>
    </xf>
    <xf numFmtId="4" fontId="1616" fillId="2" borderId="1" xfId="0" applyNumberFormat="1" applyFont="1" applyFill="1" applyBorder="1" applyAlignment="1" applyProtection="1">
      <alignment horizontal="right" vertical="top"/>
      <protection locked="0"/>
    </xf>
    <xf numFmtId="4" fontId="1617" fillId="0" borderId="1" xfId="0" applyNumberFormat="1" applyFont="1" applyBorder="1" applyAlignment="1">
      <alignment horizontal="right" vertical="top"/>
    </xf>
    <xf numFmtId="4" fontId="1618" fillId="2" borderId="1" xfId="0" applyNumberFormat="1" applyFont="1" applyFill="1" applyBorder="1" applyAlignment="1" applyProtection="1">
      <alignment horizontal="right" vertical="top"/>
      <protection locked="0"/>
    </xf>
    <xf numFmtId="4" fontId="1619" fillId="0" borderId="1" xfId="0" applyNumberFormat="1" applyFont="1" applyBorder="1" applyAlignment="1">
      <alignment horizontal="right" vertical="top"/>
    </xf>
    <xf numFmtId="4" fontId="1620" fillId="2" borderId="1" xfId="0" applyNumberFormat="1" applyFont="1" applyFill="1" applyBorder="1" applyAlignment="1" applyProtection="1">
      <alignment horizontal="right" vertical="top"/>
      <protection locked="0"/>
    </xf>
    <xf numFmtId="4" fontId="1621" fillId="0" borderId="1" xfId="0" applyNumberFormat="1" applyFont="1" applyBorder="1" applyAlignment="1">
      <alignment horizontal="right" vertical="top"/>
    </xf>
    <xf numFmtId="4" fontId="1622" fillId="3" borderId="1" xfId="0" applyNumberFormat="1" applyFont="1" applyFill="1" applyBorder="1" applyAlignment="1">
      <alignment horizontal="right" vertical="top"/>
    </xf>
    <xf numFmtId="4" fontId="1623" fillId="3" borderId="1" xfId="0" applyNumberFormat="1" applyFont="1" applyFill="1" applyBorder="1" applyAlignment="1">
      <alignment horizontal="right" vertical="top"/>
    </xf>
    <xf numFmtId="0" fontId="1624" fillId="0" borderId="1" xfId="0" applyFont="1" applyBorder="1" applyAlignment="1">
      <alignment horizontal="left" vertical="top"/>
    </xf>
    <xf numFmtId="0" fontId="1625" fillId="0" borderId="1" xfId="0" applyFont="1" applyBorder="1" applyAlignment="1">
      <alignment horizontal="left" vertical="top" wrapText="1"/>
    </xf>
    <xf numFmtId="4" fontId="1626" fillId="2" borderId="1" xfId="0" applyNumberFormat="1" applyFont="1" applyFill="1" applyBorder="1" applyAlignment="1" applyProtection="1">
      <alignment horizontal="right" vertical="top"/>
      <protection locked="0"/>
    </xf>
    <xf numFmtId="4" fontId="1627" fillId="0" borderId="1" xfId="0" applyNumberFormat="1" applyFont="1" applyBorder="1" applyAlignment="1">
      <alignment horizontal="right" vertical="top"/>
    </xf>
    <xf numFmtId="4" fontId="1628" fillId="2" borderId="1" xfId="0" applyNumberFormat="1" applyFont="1" applyFill="1" applyBorder="1" applyAlignment="1" applyProtection="1">
      <alignment horizontal="right" vertical="top"/>
      <protection locked="0"/>
    </xf>
    <xf numFmtId="4" fontId="1629" fillId="0" borderId="1" xfId="0" applyNumberFormat="1" applyFont="1" applyBorder="1" applyAlignment="1">
      <alignment horizontal="right" vertical="top"/>
    </xf>
    <xf numFmtId="4" fontId="1630" fillId="2" borderId="1" xfId="0" applyNumberFormat="1" applyFont="1" applyFill="1" applyBorder="1" applyAlignment="1" applyProtection="1">
      <alignment horizontal="right" vertical="top"/>
      <protection locked="0"/>
    </xf>
    <xf numFmtId="4" fontId="1631" fillId="0" borderId="1" xfId="0" applyNumberFormat="1" applyFont="1" applyBorder="1" applyAlignment="1">
      <alignment horizontal="right" vertical="top"/>
    </xf>
    <xf numFmtId="4" fontId="1632" fillId="2" borderId="1" xfId="0" applyNumberFormat="1" applyFont="1" applyFill="1" applyBorder="1" applyAlignment="1" applyProtection="1">
      <alignment horizontal="right" vertical="top"/>
      <protection locked="0"/>
    </xf>
    <xf numFmtId="4" fontId="1633" fillId="0" borderId="1" xfId="0" applyNumberFormat="1" applyFont="1" applyBorder="1" applyAlignment="1">
      <alignment horizontal="right" vertical="top"/>
    </xf>
    <xf numFmtId="4" fontId="1634" fillId="3" borderId="1" xfId="0" applyNumberFormat="1" applyFont="1" applyFill="1" applyBorder="1" applyAlignment="1">
      <alignment horizontal="right" vertical="top"/>
    </xf>
    <xf numFmtId="4" fontId="1635" fillId="3" borderId="1" xfId="0" applyNumberFormat="1" applyFont="1" applyFill="1" applyBorder="1" applyAlignment="1">
      <alignment horizontal="right" vertical="top"/>
    </xf>
    <xf numFmtId="0" fontId="1636" fillId="0" borderId="1" xfId="0" applyFont="1" applyBorder="1" applyAlignment="1">
      <alignment horizontal="left" vertical="top"/>
    </xf>
    <xf numFmtId="0" fontId="1637" fillId="0" borderId="1" xfId="0" applyFont="1" applyBorder="1" applyAlignment="1">
      <alignment horizontal="left" vertical="top" wrapText="1"/>
    </xf>
    <xf numFmtId="4" fontId="1638" fillId="2" borderId="1" xfId="0" applyNumberFormat="1" applyFont="1" applyFill="1" applyBorder="1" applyAlignment="1" applyProtection="1">
      <alignment horizontal="right" vertical="top"/>
      <protection locked="0"/>
    </xf>
    <xf numFmtId="4" fontId="1639" fillId="0" borderId="1" xfId="0" applyNumberFormat="1" applyFont="1" applyBorder="1" applyAlignment="1">
      <alignment horizontal="right" vertical="top"/>
    </xf>
    <xf numFmtId="4" fontId="1640" fillId="2" borderId="1" xfId="0" applyNumberFormat="1" applyFont="1" applyFill="1" applyBorder="1" applyAlignment="1" applyProtection="1">
      <alignment horizontal="right" vertical="top"/>
      <protection locked="0"/>
    </xf>
    <xf numFmtId="4" fontId="1641" fillId="0" borderId="1" xfId="0" applyNumberFormat="1" applyFont="1" applyBorder="1" applyAlignment="1">
      <alignment horizontal="right" vertical="top"/>
    </xf>
    <xf numFmtId="4" fontId="1642" fillId="2" borderId="1" xfId="0" applyNumberFormat="1" applyFont="1" applyFill="1" applyBorder="1" applyAlignment="1" applyProtection="1">
      <alignment horizontal="right" vertical="top"/>
      <protection locked="0"/>
    </xf>
    <xf numFmtId="4" fontId="1643" fillId="0" borderId="1" xfId="0" applyNumberFormat="1" applyFont="1" applyBorder="1" applyAlignment="1">
      <alignment horizontal="right" vertical="top"/>
    </xf>
    <xf numFmtId="4" fontId="1644" fillId="2" borderId="1" xfId="0" applyNumberFormat="1" applyFont="1" applyFill="1" applyBorder="1" applyAlignment="1" applyProtection="1">
      <alignment horizontal="right" vertical="top"/>
      <protection locked="0"/>
    </xf>
    <xf numFmtId="4" fontId="1645" fillId="0" borderId="1" xfId="0" applyNumberFormat="1" applyFont="1" applyBorder="1" applyAlignment="1">
      <alignment horizontal="right" vertical="top"/>
    </xf>
    <xf numFmtId="4" fontId="1646" fillId="3" borderId="1" xfId="0" applyNumberFormat="1" applyFont="1" applyFill="1" applyBorder="1" applyAlignment="1">
      <alignment horizontal="right" vertical="top"/>
    </xf>
    <xf numFmtId="4" fontId="1647" fillId="3" borderId="1" xfId="0" applyNumberFormat="1" applyFont="1" applyFill="1" applyBorder="1" applyAlignment="1">
      <alignment horizontal="right" vertical="top"/>
    </xf>
    <xf numFmtId="0" fontId="1648" fillId="0" borderId="1" xfId="0" applyFont="1" applyBorder="1" applyAlignment="1">
      <alignment horizontal="left" vertical="top"/>
    </xf>
    <xf numFmtId="0" fontId="1649" fillId="0" borderId="1" xfId="0" applyFont="1" applyBorder="1" applyAlignment="1">
      <alignment horizontal="left" vertical="top" wrapText="1"/>
    </xf>
    <xf numFmtId="4" fontId="1650" fillId="2" borderId="1" xfId="0" applyNumberFormat="1" applyFont="1" applyFill="1" applyBorder="1" applyAlignment="1" applyProtection="1">
      <alignment horizontal="right" vertical="top"/>
      <protection locked="0"/>
    </xf>
    <xf numFmtId="4" fontId="1651" fillId="0" borderId="1" xfId="0" applyNumberFormat="1" applyFont="1" applyBorder="1" applyAlignment="1">
      <alignment horizontal="right" vertical="top"/>
    </xf>
    <xf numFmtId="4" fontId="1652" fillId="2" borderId="1" xfId="0" applyNumberFormat="1" applyFont="1" applyFill="1" applyBorder="1" applyAlignment="1" applyProtection="1">
      <alignment horizontal="right" vertical="top"/>
      <protection locked="0"/>
    </xf>
    <xf numFmtId="4" fontId="1653" fillId="0" borderId="1" xfId="0" applyNumberFormat="1" applyFont="1" applyBorder="1" applyAlignment="1">
      <alignment horizontal="right" vertical="top"/>
    </xf>
    <xf numFmtId="4" fontId="1654" fillId="2" borderId="1" xfId="0" applyNumberFormat="1" applyFont="1" applyFill="1" applyBorder="1" applyAlignment="1" applyProtection="1">
      <alignment horizontal="right" vertical="top"/>
      <protection locked="0"/>
    </xf>
    <xf numFmtId="4" fontId="1655" fillId="0" borderId="1" xfId="0" applyNumberFormat="1" applyFont="1" applyBorder="1" applyAlignment="1">
      <alignment horizontal="right" vertical="top"/>
    </xf>
    <xf numFmtId="4" fontId="1656" fillId="2" borderId="1" xfId="0" applyNumberFormat="1" applyFont="1" applyFill="1" applyBorder="1" applyAlignment="1" applyProtection="1">
      <alignment horizontal="right" vertical="top"/>
      <protection locked="0"/>
    </xf>
    <xf numFmtId="4" fontId="1657" fillId="0" borderId="1" xfId="0" applyNumberFormat="1" applyFont="1" applyBorder="1" applyAlignment="1">
      <alignment horizontal="right" vertical="top"/>
    </xf>
    <xf numFmtId="4" fontId="1658" fillId="3" borderId="1" xfId="0" applyNumberFormat="1" applyFont="1" applyFill="1" applyBorder="1" applyAlignment="1">
      <alignment horizontal="right" vertical="top"/>
    </xf>
    <xf numFmtId="4" fontId="1659" fillId="3" borderId="1" xfId="0" applyNumberFormat="1" applyFont="1" applyFill="1" applyBorder="1" applyAlignment="1">
      <alignment horizontal="right" vertical="top"/>
    </xf>
    <xf numFmtId="4" fontId="1662" fillId="3" borderId="1" xfId="0" applyNumberFormat="1" applyFont="1" applyFill="1" applyBorder="1" applyAlignment="1">
      <alignment horizontal="right"/>
    </xf>
    <xf numFmtId="4" fontId="1671" fillId="3" borderId="1" xfId="0" applyNumberFormat="1" applyFont="1" applyFill="1" applyBorder="1" applyAlignment="1">
      <alignment horizontal="right"/>
    </xf>
    <xf numFmtId="4" fontId="1672" fillId="3" borderId="1" xfId="0" applyNumberFormat="1" applyFont="1" applyFill="1" applyBorder="1" applyAlignment="1">
      <alignment horizontal="right"/>
    </xf>
    <xf numFmtId="0" fontId="1673" fillId="0" borderId="0" xfId="0" applyFont="1" applyAlignment="1">
      <alignment horizontal="left" vertical="top"/>
    </xf>
    <xf numFmtId="0" fontId="1676" fillId="3" borderId="1" xfId="0" applyFont="1" applyFill="1" applyBorder="1" applyAlignment="1">
      <alignment horizontal="left"/>
    </xf>
    <xf numFmtId="0" fontId="1677" fillId="3" borderId="1" xfId="0" applyFont="1" applyFill="1" applyBorder="1" applyAlignment="1">
      <alignment horizontal="left"/>
    </xf>
    <xf numFmtId="0" fontId="1678" fillId="3" borderId="1" xfId="0" applyFont="1" applyFill="1" applyBorder="1" applyAlignment="1">
      <alignment horizontal="left"/>
    </xf>
    <xf numFmtId="0" fontId="1679" fillId="3" borderId="1" xfId="0" applyFont="1" applyFill="1" applyBorder="1" applyAlignment="1">
      <alignment horizontal="left"/>
    </xf>
    <xf numFmtId="0" fontId="1685" fillId="0" borderId="1" xfId="0" applyFont="1" applyBorder="1" applyAlignment="1">
      <alignment horizontal="left" vertical="top"/>
    </xf>
    <xf numFmtId="4" fontId="1686" fillId="0" borderId="1" xfId="0" applyNumberFormat="1" applyFont="1" applyBorder="1" applyAlignment="1">
      <alignment horizontal="right" vertical="top"/>
    </xf>
    <xf numFmtId="4" fontId="1687" fillId="0" borderId="1" xfId="0" applyNumberFormat="1" applyFont="1" applyBorder="1" applyAlignment="1">
      <alignment horizontal="right" vertical="top"/>
    </xf>
    <xf numFmtId="4" fontId="1688" fillId="2" borderId="1" xfId="0" applyNumberFormat="1" applyFont="1" applyFill="1" applyBorder="1" applyAlignment="1" applyProtection="1">
      <alignment vertical="top"/>
      <protection locked="0"/>
    </xf>
    <xf numFmtId="0" fontId="1694" fillId="0" borderId="0" xfId="0" applyFont="1"/>
    <xf numFmtId="0" fontId="1695" fillId="0" borderId="1" xfId="0" applyFont="1" applyBorder="1" applyAlignment="1">
      <alignment horizontal="left" vertical="top"/>
    </xf>
    <xf numFmtId="4" fontId="1696" fillId="0" borderId="1" xfId="0" applyNumberFormat="1" applyFont="1" applyBorder="1" applyAlignment="1">
      <alignment horizontal="right" vertical="top"/>
    </xf>
    <xf numFmtId="4" fontId="1697" fillId="0" borderId="1" xfId="0" applyNumberFormat="1" applyFont="1" applyBorder="1" applyAlignment="1">
      <alignment horizontal="right" vertical="top"/>
    </xf>
    <xf numFmtId="4" fontId="1698" fillId="2" borderId="1" xfId="0" applyNumberFormat="1" applyFont="1" applyFill="1" applyBorder="1" applyAlignment="1" applyProtection="1">
      <alignment vertical="top"/>
      <protection locked="0"/>
    </xf>
    <xf numFmtId="0" fontId="1704" fillId="0" borderId="0" xfId="0" applyFont="1"/>
    <xf numFmtId="0" fontId="1705" fillId="0" borderId="1" xfId="0" applyFont="1" applyBorder="1" applyAlignment="1">
      <alignment horizontal="left" vertical="top"/>
    </xf>
    <xf numFmtId="4" fontId="1706" fillId="0" borderId="1" xfId="0" applyNumberFormat="1" applyFont="1" applyBorder="1" applyAlignment="1">
      <alignment horizontal="right" vertical="top"/>
    </xf>
    <xf numFmtId="4" fontId="1707" fillId="0" borderId="1" xfId="0" applyNumberFormat="1" applyFont="1" applyBorder="1" applyAlignment="1">
      <alignment horizontal="right" vertical="top"/>
    </xf>
    <xf numFmtId="4" fontId="1708" fillId="2" borderId="1" xfId="0" applyNumberFormat="1" applyFont="1" applyFill="1" applyBorder="1" applyAlignment="1" applyProtection="1">
      <alignment vertical="top"/>
      <protection locked="0"/>
    </xf>
    <xf numFmtId="0" fontId="1714" fillId="0" borderId="0" xfId="0" applyFont="1"/>
    <xf numFmtId="0" fontId="1715" fillId="0" borderId="1" xfId="0" applyFont="1" applyBorder="1" applyAlignment="1">
      <alignment horizontal="left" vertical="top"/>
    </xf>
    <xf numFmtId="4" fontId="1716" fillId="0" borderId="1" xfId="0" applyNumberFormat="1" applyFont="1" applyBorder="1" applyAlignment="1">
      <alignment horizontal="right" vertical="top"/>
    </xf>
    <xf numFmtId="4" fontId="1717" fillId="0" borderId="1" xfId="0" applyNumberFormat="1" applyFont="1" applyBorder="1" applyAlignment="1">
      <alignment horizontal="right" vertical="top"/>
    </xf>
    <xf numFmtId="4" fontId="1718" fillId="2" borderId="1" xfId="0" applyNumberFormat="1" applyFont="1" applyFill="1" applyBorder="1" applyAlignment="1" applyProtection="1">
      <alignment vertical="top"/>
      <protection locked="0"/>
    </xf>
    <xf numFmtId="0" fontId="1724" fillId="0" borderId="0" xfId="0" applyFont="1"/>
    <xf numFmtId="0" fontId="1725" fillId="0" borderId="1" xfId="0" applyFont="1" applyBorder="1" applyAlignment="1">
      <alignment horizontal="left" vertical="top"/>
    </xf>
    <xf numFmtId="4" fontId="1726" fillId="0" borderId="1" xfId="0" applyNumberFormat="1" applyFont="1" applyBorder="1" applyAlignment="1">
      <alignment horizontal="right" vertical="top"/>
    </xf>
    <xf numFmtId="4" fontId="1727" fillId="0" borderId="1" xfId="0" applyNumberFormat="1" applyFont="1" applyBorder="1" applyAlignment="1">
      <alignment horizontal="right" vertical="top"/>
    </xf>
    <xf numFmtId="4" fontId="1728" fillId="2" borderId="1" xfId="0" applyNumberFormat="1" applyFont="1" applyFill="1" applyBorder="1" applyAlignment="1" applyProtection="1">
      <alignment vertical="top"/>
      <protection locked="0"/>
    </xf>
    <xf numFmtId="0" fontId="1734" fillId="0" borderId="0" xfId="0" applyFont="1"/>
    <xf numFmtId="0" fontId="1735" fillId="0" borderId="1" xfId="0" applyFont="1" applyBorder="1" applyAlignment="1">
      <alignment horizontal="left" vertical="top"/>
    </xf>
    <xf numFmtId="4" fontId="1736" fillId="0" borderId="1" xfId="0" applyNumberFormat="1" applyFont="1" applyBorder="1" applyAlignment="1">
      <alignment horizontal="right" vertical="top"/>
    </xf>
    <xf numFmtId="4" fontId="1737" fillId="0" borderId="1" xfId="0" applyNumberFormat="1" applyFont="1" applyBorder="1" applyAlignment="1">
      <alignment horizontal="right" vertical="top"/>
    </xf>
    <xf numFmtId="4" fontId="1738" fillId="0" borderId="1" xfId="0" applyNumberFormat="1" applyFont="1" applyBorder="1" applyAlignment="1">
      <alignment horizontal="right" vertical="top"/>
    </xf>
    <xf numFmtId="0" fontId="1744" fillId="0" borderId="0" xfId="0" applyFont="1"/>
    <xf numFmtId="0" fontId="1745" fillId="0" borderId="1" xfId="0" applyFont="1" applyBorder="1" applyAlignment="1">
      <alignment horizontal="left" vertical="top"/>
    </xf>
    <xf numFmtId="4" fontId="1746" fillId="0" borderId="1" xfId="0" applyNumberFormat="1" applyFont="1" applyBorder="1" applyAlignment="1">
      <alignment horizontal="right" vertical="top"/>
    </xf>
    <xf numFmtId="4" fontId="1750" fillId="2" borderId="1" xfId="0" applyNumberFormat="1" applyFont="1" applyFill="1" applyBorder="1" applyAlignment="1" applyProtection="1">
      <alignment horizontal="right" vertical="top"/>
      <protection locked="0"/>
    </xf>
    <xf numFmtId="0" fontId="1751" fillId="0" borderId="0" xfId="0" applyFont="1"/>
    <xf numFmtId="4" fontId="1755" fillId="2" borderId="1" xfId="0" applyNumberFormat="1" applyFont="1" applyFill="1" applyBorder="1" applyAlignment="1" applyProtection="1">
      <alignment horizontal="right" vertical="top"/>
      <protection locked="0"/>
    </xf>
    <xf numFmtId="0" fontId="1756" fillId="0" borderId="0" xfId="0" applyFont="1"/>
    <xf numFmtId="4" fontId="1760" fillId="2" borderId="1" xfId="0" applyNumberFormat="1" applyFont="1" applyFill="1" applyBorder="1" applyAlignment="1" applyProtection="1">
      <alignment horizontal="right" vertical="top"/>
      <protection locked="0"/>
    </xf>
    <xf numFmtId="4" fontId="1764" fillId="3" borderId="1" xfId="0" applyNumberFormat="1" applyFont="1" applyFill="1" applyBorder="1" applyAlignment="1">
      <alignment horizontal="right"/>
    </xf>
    <xf numFmtId="0" fontId="1765" fillId="0" borderId="0" xfId="0" applyFont="1"/>
    <xf numFmtId="4" fontId="1769" fillId="2" borderId="1" xfId="0" applyNumberFormat="1" applyFont="1" applyFill="1" applyBorder="1" applyAlignment="1" applyProtection="1">
      <alignment horizontal="right" vertical="top"/>
      <protection locked="0"/>
    </xf>
    <xf numFmtId="0" fontId="1772" fillId="0" borderId="0" xfId="0" applyFont="1" applyAlignment="1">
      <alignment horizontal="left" vertical="top"/>
    </xf>
    <xf numFmtId="0" fontId="1775" fillId="3" borderId="1" xfId="0" applyFont="1" applyFill="1" applyBorder="1" applyAlignment="1">
      <alignment horizontal="left"/>
    </xf>
    <xf numFmtId="0" fontId="1776" fillId="3" borderId="1" xfId="0" applyFont="1" applyFill="1" applyBorder="1" applyAlignment="1">
      <alignment horizontal="left"/>
    </xf>
    <xf numFmtId="0" fontId="1777" fillId="3" borderId="1" xfId="0" applyFont="1" applyFill="1" applyBorder="1" applyAlignment="1">
      <alignment horizontal="left"/>
    </xf>
    <xf numFmtId="0" fontId="1778" fillId="3" borderId="1" xfId="0" applyFont="1" applyFill="1" applyBorder="1" applyAlignment="1">
      <alignment horizontal="left"/>
    </xf>
    <xf numFmtId="0" fontId="1784" fillId="0" borderId="1" xfId="0" applyFont="1" applyBorder="1" applyAlignment="1">
      <alignment horizontal="left" vertical="top"/>
    </xf>
    <xf numFmtId="4" fontId="1785" fillId="0" borderId="1" xfId="0" applyNumberFormat="1" applyFont="1" applyBorder="1" applyAlignment="1">
      <alignment horizontal="right" vertical="top"/>
    </xf>
    <xf numFmtId="4" fontId="1786" fillId="0" borderId="1" xfId="0" applyNumberFormat="1" applyFont="1" applyBorder="1" applyAlignment="1">
      <alignment horizontal="right" vertical="top"/>
    </xf>
    <xf numFmtId="4" fontId="1787" fillId="2" borderId="1" xfId="0" applyNumberFormat="1" applyFont="1" applyFill="1" applyBorder="1" applyAlignment="1" applyProtection="1">
      <alignment vertical="top"/>
      <protection locked="0"/>
    </xf>
    <xf numFmtId="0" fontId="1793" fillId="0" borderId="0" xfId="0" applyFont="1"/>
    <xf numFmtId="0" fontId="1794" fillId="0" borderId="1" xfId="0" applyFont="1" applyBorder="1" applyAlignment="1">
      <alignment horizontal="left" vertical="top"/>
    </xf>
    <xf numFmtId="4" fontId="1795" fillId="0" borderId="1" xfId="0" applyNumberFormat="1" applyFont="1" applyBorder="1" applyAlignment="1">
      <alignment horizontal="right" vertical="top"/>
    </xf>
    <xf numFmtId="4" fontId="1796" fillId="0" borderId="1" xfId="0" applyNumberFormat="1" applyFont="1" applyBorder="1" applyAlignment="1">
      <alignment horizontal="right" vertical="top"/>
    </xf>
    <xf numFmtId="4" fontId="1797" fillId="2" borderId="1" xfId="0" applyNumberFormat="1" applyFont="1" applyFill="1" applyBorder="1" applyAlignment="1" applyProtection="1">
      <alignment vertical="top"/>
      <protection locked="0"/>
    </xf>
    <xf numFmtId="0" fontId="1803" fillId="0" borderId="0" xfId="0" applyFont="1"/>
    <xf numFmtId="0" fontId="1804" fillId="0" borderId="1" xfId="0" applyFont="1" applyBorder="1" applyAlignment="1">
      <alignment horizontal="left" vertical="top"/>
    </xf>
    <xf numFmtId="4" fontId="1805" fillId="0" borderId="1" xfId="0" applyNumberFormat="1" applyFont="1" applyBorder="1" applyAlignment="1">
      <alignment horizontal="right" vertical="top"/>
    </xf>
    <xf numFmtId="4" fontId="1806" fillId="0" borderId="1" xfId="0" applyNumberFormat="1" applyFont="1" applyBorder="1" applyAlignment="1">
      <alignment horizontal="right" vertical="top"/>
    </xf>
    <xf numFmtId="4" fontId="1807" fillId="2" borderId="1" xfId="0" applyNumberFormat="1" applyFont="1" applyFill="1" applyBorder="1" applyAlignment="1" applyProtection="1">
      <alignment vertical="top"/>
      <protection locked="0"/>
    </xf>
    <xf numFmtId="0" fontId="1813" fillId="0" borderId="0" xfId="0" applyFont="1"/>
    <xf numFmtId="0" fontId="1814" fillId="0" borderId="1" xfId="0" applyFont="1" applyBorder="1" applyAlignment="1">
      <alignment horizontal="left" vertical="top"/>
    </xf>
    <xf numFmtId="4" fontId="1815" fillId="0" borderId="1" xfId="0" applyNumberFormat="1" applyFont="1" applyBorder="1" applyAlignment="1">
      <alignment horizontal="right" vertical="top"/>
    </xf>
    <xf numFmtId="4" fontId="1816" fillId="0" borderId="1" xfId="0" applyNumberFormat="1" applyFont="1" applyBorder="1" applyAlignment="1">
      <alignment horizontal="right" vertical="top"/>
    </xf>
    <xf numFmtId="4" fontId="1817" fillId="2" borderId="1" xfId="0" applyNumberFormat="1" applyFont="1" applyFill="1" applyBorder="1" applyAlignment="1" applyProtection="1">
      <alignment vertical="top"/>
      <protection locked="0"/>
    </xf>
    <xf numFmtId="0" fontId="1823" fillId="0" borderId="0" xfId="0" applyFont="1"/>
    <xf numFmtId="0" fontId="1824" fillId="0" borderId="1" xfId="0" applyFont="1" applyBorder="1" applyAlignment="1">
      <alignment horizontal="left" vertical="top"/>
    </xf>
    <xf numFmtId="4" fontId="1825" fillId="0" borderId="1" xfId="0" applyNumberFormat="1" applyFont="1" applyBorder="1" applyAlignment="1">
      <alignment horizontal="right" vertical="top"/>
    </xf>
    <xf numFmtId="4" fontId="1826" fillId="0" borderId="1" xfId="0" applyNumberFormat="1" applyFont="1" applyBorder="1" applyAlignment="1">
      <alignment horizontal="right" vertical="top"/>
    </xf>
    <xf numFmtId="4" fontId="1827" fillId="2" borderId="1" xfId="0" applyNumberFormat="1" applyFont="1" applyFill="1" applyBorder="1" applyAlignment="1" applyProtection="1">
      <alignment vertical="top"/>
      <protection locked="0"/>
    </xf>
    <xf numFmtId="0" fontId="1833" fillId="0" borderId="0" xfId="0" applyFont="1"/>
    <xf numFmtId="0" fontId="1834" fillId="0" borderId="1" xfId="0" applyFont="1" applyBorder="1" applyAlignment="1">
      <alignment horizontal="left" vertical="top"/>
    </xf>
    <xf numFmtId="4" fontId="1835" fillId="0" borderId="1" xfId="0" applyNumberFormat="1" applyFont="1" applyBorder="1" applyAlignment="1">
      <alignment horizontal="right" vertical="top"/>
    </xf>
    <xf numFmtId="4" fontId="1836" fillId="0" borderId="1" xfId="0" applyNumberFormat="1" applyFont="1" applyBorder="1" applyAlignment="1">
      <alignment horizontal="right" vertical="top"/>
    </xf>
    <xf numFmtId="4" fontId="1837" fillId="0" borderId="1" xfId="0" applyNumberFormat="1" applyFont="1" applyBorder="1" applyAlignment="1">
      <alignment horizontal="right" vertical="top"/>
    </xf>
    <xf numFmtId="0" fontId="1843" fillId="0" borderId="0" xfId="0" applyFont="1"/>
    <xf numFmtId="0" fontId="1844" fillId="0" borderId="1" xfId="0" applyFont="1" applyBorder="1" applyAlignment="1">
      <alignment horizontal="left" vertical="top"/>
    </xf>
    <xf numFmtId="4" fontId="1845" fillId="0" borderId="1" xfId="0" applyNumberFormat="1" applyFont="1" applyBorder="1" applyAlignment="1">
      <alignment horizontal="right" vertical="top"/>
    </xf>
    <xf numFmtId="4" fontId="1849" fillId="2" borderId="1" xfId="0" applyNumberFormat="1" applyFont="1" applyFill="1" applyBorder="1" applyAlignment="1" applyProtection="1">
      <alignment horizontal="right" vertical="top"/>
      <protection locked="0"/>
    </xf>
    <xf numFmtId="0" fontId="1850" fillId="0" borderId="0" xfId="0" applyFont="1"/>
    <xf numFmtId="4" fontId="1854" fillId="2" borderId="1" xfId="0" applyNumberFormat="1" applyFont="1" applyFill="1" applyBorder="1" applyAlignment="1" applyProtection="1">
      <alignment horizontal="right" vertical="top"/>
      <protection locked="0"/>
    </xf>
    <xf numFmtId="0" fontId="1857" fillId="0" borderId="0" xfId="0" applyFont="1" applyAlignment="1">
      <alignment horizontal="left" vertical="top"/>
    </xf>
    <xf numFmtId="0" fontId="1860" fillId="0" borderId="1" xfId="0" applyFont="1" applyBorder="1" applyAlignment="1">
      <alignment horizontal="left" vertical="top"/>
    </xf>
    <xf numFmtId="0" fontId="1861" fillId="2" borderId="1" xfId="0" applyFont="1" applyFill="1" applyBorder="1" applyAlignment="1" applyProtection="1">
      <alignment vertical="top"/>
      <protection locked="0"/>
    </xf>
    <xf numFmtId="0" fontId="1869" fillId="0" borderId="1" xfId="0" applyFont="1" applyBorder="1" applyAlignment="1">
      <alignment horizontal="left" vertical="top"/>
    </xf>
    <xf numFmtId="0" fontId="1870" fillId="2" borderId="1" xfId="0" applyFont="1" applyFill="1" applyBorder="1" applyAlignment="1" applyProtection="1">
      <alignment vertical="top"/>
      <protection locked="0"/>
    </xf>
    <xf numFmtId="0" fontId="1878" fillId="0" borderId="1" xfId="0" applyFont="1" applyBorder="1" applyAlignment="1">
      <alignment horizontal="left" vertical="top"/>
    </xf>
    <xf numFmtId="0" fontId="1879" fillId="2" borderId="1" xfId="0" applyFont="1" applyFill="1" applyBorder="1" applyAlignment="1" applyProtection="1">
      <alignment vertical="top"/>
      <protection locked="0"/>
    </xf>
    <xf numFmtId="0" fontId="1887" fillId="0" borderId="1" xfId="0" applyFont="1" applyBorder="1" applyAlignment="1">
      <alignment horizontal="left" vertical="top"/>
    </xf>
    <xf numFmtId="0" fontId="1888" fillId="2" borderId="1" xfId="0" applyFont="1" applyFill="1" applyBorder="1" applyAlignment="1" applyProtection="1">
      <alignment vertical="top"/>
      <protection locked="0"/>
    </xf>
    <xf numFmtId="0" fontId="1896" fillId="0" borderId="1" xfId="0" applyFont="1" applyBorder="1" applyAlignment="1">
      <alignment horizontal="left" vertical="top"/>
    </xf>
    <xf numFmtId="170" fontId="1897" fillId="0" borderId="1" xfId="0" applyNumberFormat="1" applyFont="1" applyBorder="1" applyAlignment="1">
      <alignment horizontal="right" vertical="top"/>
    </xf>
    <xf numFmtId="0" fontId="1898" fillId="0" borderId="1" xfId="0" applyFont="1" applyBorder="1" applyAlignment="1">
      <alignment horizontal="left" vertical="top"/>
    </xf>
    <xf numFmtId="170" fontId="1899" fillId="0" borderId="1" xfId="0" applyNumberFormat="1" applyFont="1" applyBorder="1" applyAlignment="1">
      <alignment horizontal="right" vertical="top"/>
    </xf>
    <xf numFmtId="4" fontId="1902" fillId="0" borderId="1" xfId="0" applyNumberFormat="1" applyFont="1" applyBorder="1" applyAlignment="1">
      <alignment horizontal="right" vertical="top"/>
    </xf>
    <xf numFmtId="4" fontId="1903" fillId="0" borderId="1" xfId="0" applyNumberFormat="1" applyFont="1" applyBorder="1" applyAlignment="1">
      <alignment horizontal="right" vertical="top"/>
    </xf>
    <xf numFmtId="170" fontId="1904" fillId="0" borderId="1" xfId="0" applyNumberFormat="1" applyFont="1" applyBorder="1" applyAlignment="1">
      <alignment horizontal="right" vertical="top"/>
    </xf>
    <xf numFmtId="170" fontId="1905" fillId="0" borderId="1" xfId="0" applyNumberFormat="1" applyFont="1" applyBorder="1" applyAlignment="1">
      <alignment horizontal="right" vertical="top"/>
    </xf>
    <xf numFmtId="4" fontId="1906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75" fillId="3" borderId="1" xfId="0" applyFont="1" applyFill="1" applyBorder="1" applyAlignment="1">
      <alignment horizontal="left"/>
    </xf>
    <xf numFmtId="0" fontId="76" fillId="3" borderId="1" xfId="0" applyFont="1" applyFill="1" applyBorder="1" applyAlignment="1">
      <alignment horizontal="left"/>
    </xf>
    <xf numFmtId="0" fontId="77" fillId="3" borderId="1" xfId="0" applyFont="1" applyFill="1" applyBorder="1" applyAlignment="1">
      <alignment horizontal="left"/>
    </xf>
    <xf numFmtId="0" fontId="78" fillId="3" borderId="1" xfId="0" applyFont="1" applyFill="1" applyBorder="1" applyAlignment="1">
      <alignment horizontal="left"/>
    </xf>
    <xf numFmtId="0" fontId="79" fillId="3" borderId="1" xfId="0" applyFont="1" applyFill="1" applyBorder="1" applyAlignment="1">
      <alignment horizontal="left"/>
    </xf>
    <xf numFmtId="0" fontId="80" fillId="3" borderId="1" xfId="0" applyFont="1" applyFill="1" applyBorder="1" applyAlignment="1">
      <alignment horizontal="left"/>
    </xf>
    <xf numFmtId="0" fontId="81" fillId="3" borderId="1" xfId="0" applyFont="1" applyFill="1" applyBorder="1" applyAlignment="1">
      <alignment horizontal="left"/>
    </xf>
    <xf numFmtId="0" fontId="82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539" fillId="3" borderId="1" xfId="0" applyFont="1" applyFill="1" applyBorder="1" applyAlignment="1">
      <alignment horizontal="left"/>
    </xf>
    <xf numFmtId="0" fontId="540" fillId="3" borderId="1" xfId="0" applyFont="1" applyFill="1" applyBorder="1" applyAlignment="1">
      <alignment horizontal="left"/>
    </xf>
    <xf numFmtId="0" fontId="541" fillId="3" borderId="1" xfId="0" applyFont="1" applyFill="1" applyBorder="1" applyAlignment="1">
      <alignment horizontal="left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549" fillId="3" borderId="1" xfId="0" applyFont="1" applyFill="1" applyBorder="1" applyAlignment="1">
      <alignment horizontal="left"/>
    </xf>
    <xf numFmtId="0" fontId="667" fillId="3" borderId="1" xfId="0" applyFont="1" applyFill="1" applyBorder="1" applyAlignment="1">
      <alignment horizontal="left"/>
    </xf>
    <xf numFmtId="0" fontId="668" fillId="3" borderId="1" xfId="0" applyFont="1" applyFill="1" applyBorder="1" applyAlignment="1">
      <alignment horizontal="left"/>
    </xf>
    <xf numFmtId="0" fontId="669" fillId="3" borderId="1" xfId="0" applyFont="1" applyFill="1" applyBorder="1" applyAlignment="1">
      <alignment horizontal="left"/>
    </xf>
    <xf numFmtId="0" fontId="670" fillId="3" borderId="1" xfId="0" applyFont="1" applyFill="1" applyBorder="1" applyAlignment="1">
      <alignment horizontal="left"/>
    </xf>
    <xf numFmtId="0" fontId="671" fillId="3" borderId="1" xfId="0" applyFont="1" applyFill="1" applyBorder="1" applyAlignment="1">
      <alignment horizontal="left"/>
    </xf>
    <xf numFmtId="0" fontId="672" fillId="3" borderId="1" xfId="0" applyFont="1" applyFill="1" applyBorder="1" applyAlignment="1">
      <alignment horizontal="left"/>
    </xf>
    <xf numFmtId="0" fontId="673" fillId="3" borderId="1" xfId="0" applyFont="1" applyFill="1" applyBorder="1" applyAlignment="1">
      <alignment horizontal="left"/>
    </xf>
    <xf numFmtId="0" fontId="674" fillId="3" borderId="1" xfId="0" applyFont="1" applyFill="1" applyBorder="1" applyAlignment="1">
      <alignment horizontal="left"/>
    </xf>
    <xf numFmtId="0" fontId="675" fillId="3" borderId="1" xfId="0" applyFont="1" applyFill="1" applyBorder="1" applyAlignment="1">
      <alignment horizontal="left"/>
    </xf>
    <xf numFmtId="0" fontId="676" fillId="3" borderId="1" xfId="0" applyFont="1" applyFill="1" applyBorder="1" applyAlignment="1">
      <alignment horizontal="left"/>
    </xf>
    <xf numFmtId="0" fontId="677" fillId="3" borderId="1" xfId="0" applyFont="1" applyFill="1" applyBorder="1" applyAlignment="1">
      <alignment horizontal="left"/>
    </xf>
    <xf numFmtId="0" fontId="682" fillId="3" borderId="1" xfId="0" applyFont="1" applyFill="1" applyBorder="1" applyAlignment="1">
      <alignment horizontal="left"/>
    </xf>
    <xf numFmtId="0" fontId="683" fillId="3" borderId="1" xfId="0" applyFont="1" applyFill="1" applyBorder="1" applyAlignment="1">
      <alignment horizontal="left"/>
    </xf>
    <xf numFmtId="0" fontId="684" fillId="3" borderId="1" xfId="0" applyFont="1" applyFill="1" applyBorder="1" applyAlignment="1">
      <alignment horizontal="left"/>
    </xf>
    <xf numFmtId="0" fontId="685" fillId="3" borderId="1" xfId="0" applyFont="1" applyFill="1" applyBorder="1" applyAlignment="1">
      <alignment horizontal="left"/>
    </xf>
    <xf numFmtId="0" fontId="686" fillId="3" borderId="1" xfId="0" applyFont="1" applyFill="1" applyBorder="1" applyAlignment="1">
      <alignment horizontal="left"/>
    </xf>
    <xf numFmtId="0" fontId="687" fillId="3" borderId="1" xfId="0" applyFont="1" applyFill="1" applyBorder="1" applyAlignment="1">
      <alignment horizontal="left"/>
    </xf>
    <xf numFmtId="0" fontId="688" fillId="3" borderId="1" xfId="0" applyFont="1" applyFill="1" applyBorder="1" applyAlignment="1">
      <alignment horizontal="left"/>
    </xf>
    <xf numFmtId="0" fontId="689" fillId="3" borderId="1" xfId="0" applyFont="1" applyFill="1" applyBorder="1" applyAlignment="1">
      <alignment horizontal="left"/>
    </xf>
    <xf numFmtId="0" fontId="690" fillId="3" borderId="1" xfId="0" applyFont="1" applyFill="1" applyBorder="1" applyAlignment="1">
      <alignment horizontal="left"/>
    </xf>
    <xf numFmtId="0" fontId="691" fillId="3" borderId="1" xfId="0" applyFont="1" applyFill="1" applyBorder="1" applyAlignment="1">
      <alignment horizontal="left"/>
    </xf>
    <xf numFmtId="0" fontId="692" fillId="3" borderId="1" xfId="0" applyFont="1" applyFill="1" applyBorder="1" applyAlignment="1">
      <alignment horizontal="left"/>
    </xf>
    <xf numFmtId="0" fontId="890" fillId="3" borderId="1" xfId="0" applyFont="1" applyFill="1" applyBorder="1" applyAlignment="1">
      <alignment horizontal="left"/>
    </xf>
    <xf numFmtId="0" fontId="891" fillId="3" borderId="1" xfId="0" applyFont="1" applyFill="1" applyBorder="1" applyAlignment="1">
      <alignment horizontal="left"/>
    </xf>
    <xf numFmtId="0" fontId="892" fillId="3" borderId="1" xfId="0" applyFont="1" applyFill="1" applyBorder="1" applyAlignment="1">
      <alignment horizontal="left"/>
    </xf>
    <xf numFmtId="0" fontId="893" fillId="3" borderId="1" xfId="0" applyFont="1" applyFill="1" applyBorder="1" applyAlignment="1">
      <alignment horizontal="left"/>
    </xf>
    <xf numFmtId="0" fontId="894" fillId="3" borderId="1" xfId="0" applyFont="1" applyFill="1" applyBorder="1" applyAlignment="1">
      <alignment horizontal="left"/>
    </xf>
    <xf numFmtId="0" fontId="895" fillId="3" borderId="1" xfId="0" applyFont="1" applyFill="1" applyBorder="1" applyAlignment="1">
      <alignment horizontal="left"/>
    </xf>
    <xf numFmtId="0" fontId="896" fillId="3" borderId="1" xfId="0" applyFont="1" applyFill="1" applyBorder="1" applyAlignment="1">
      <alignment horizontal="left"/>
    </xf>
    <xf numFmtId="0" fontId="897" fillId="3" borderId="1" xfId="0" applyFont="1" applyFill="1" applyBorder="1" applyAlignment="1">
      <alignment horizontal="left"/>
    </xf>
    <xf numFmtId="0" fontId="898" fillId="3" borderId="1" xfId="0" applyFont="1" applyFill="1" applyBorder="1" applyAlignment="1">
      <alignment horizontal="left"/>
    </xf>
    <xf numFmtId="0" fontId="899" fillId="3" borderId="1" xfId="0" applyFont="1" applyFill="1" applyBorder="1" applyAlignment="1">
      <alignment horizontal="left"/>
    </xf>
    <xf numFmtId="0" fontId="900" fillId="3" borderId="1" xfId="0" applyFont="1" applyFill="1" applyBorder="1" applyAlignment="1">
      <alignment horizontal="left"/>
    </xf>
    <xf numFmtId="0" fontId="1018" fillId="3" borderId="1" xfId="0" applyFont="1" applyFill="1" applyBorder="1" applyAlignment="1">
      <alignment horizontal="left"/>
    </xf>
    <xf numFmtId="0" fontId="1019" fillId="3" borderId="1" xfId="0" applyFont="1" applyFill="1" applyBorder="1" applyAlignment="1">
      <alignment horizontal="left"/>
    </xf>
    <xf numFmtId="0" fontId="1020" fillId="3" borderId="1" xfId="0" applyFont="1" applyFill="1" applyBorder="1" applyAlignment="1">
      <alignment horizontal="left"/>
    </xf>
    <xf numFmtId="0" fontId="1021" fillId="3" borderId="1" xfId="0" applyFont="1" applyFill="1" applyBorder="1" applyAlignment="1">
      <alignment horizontal="left"/>
    </xf>
    <xf numFmtId="0" fontId="1022" fillId="3" borderId="1" xfId="0" applyFont="1" applyFill="1" applyBorder="1" applyAlignment="1">
      <alignment horizontal="left"/>
    </xf>
    <xf numFmtId="0" fontId="1023" fillId="3" borderId="1" xfId="0" applyFont="1" applyFill="1" applyBorder="1" applyAlignment="1">
      <alignment horizontal="left"/>
    </xf>
    <xf numFmtId="0" fontId="1024" fillId="3" borderId="1" xfId="0" applyFont="1" applyFill="1" applyBorder="1" applyAlignment="1">
      <alignment horizontal="left"/>
    </xf>
    <xf numFmtId="0" fontId="1025" fillId="3" borderId="1" xfId="0" applyFont="1" applyFill="1" applyBorder="1" applyAlignment="1">
      <alignment horizontal="left"/>
    </xf>
    <xf numFmtId="0" fontId="1026" fillId="3" borderId="1" xfId="0" applyFont="1" applyFill="1" applyBorder="1" applyAlignment="1">
      <alignment horizontal="left"/>
    </xf>
    <xf numFmtId="0" fontId="1027" fillId="3" borderId="1" xfId="0" applyFont="1" applyFill="1" applyBorder="1" applyAlignment="1">
      <alignment horizontal="left"/>
    </xf>
    <xf numFmtId="0" fontId="1028" fillId="3" borderId="1" xfId="0" applyFont="1" applyFill="1" applyBorder="1" applyAlignment="1">
      <alignment horizontal="left"/>
    </xf>
    <xf numFmtId="0" fontId="1146" fillId="3" borderId="1" xfId="0" applyFont="1" applyFill="1" applyBorder="1" applyAlignment="1">
      <alignment horizontal="left"/>
    </xf>
    <xf numFmtId="0" fontId="1147" fillId="3" borderId="1" xfId="0" applyFont="1" applyFill="1" applyBorder="1" applyAlignment="1">
      <alignment horizontal="left"/>
    </xf>
    <xf numFmtId="0" fontId="1148" fillId="3" borderId="1" xfId="0" applyFont="1" applyFill="1" applyBorder="1" applyAlignment="1">
      <alignment horizontal="left"/>
    </xf>
    <xf numFmtId="0" fontId="1149" fillId="3" borderId="1" xfId="0" applyFont="1" applyFill="1" applyBorder="1" applyAlignment="1">
      <alignment horizontal="left"/>
    </xf>
    <xf numFmtId="0" fontId="1150" fillId="3" borderId="1" xfId="0" applyFont="1" applyFill="1" applyBorder="1" applyAlignment="1">
      <alignment horizontal="left"/>
    </xf>
    <xf numFmtId="0" fontId="1151" fillId="3" borderId="1" xfId="0" applyFont="1" applyFill="1" applyBorder="1" applyAlignment="1">
      <alignment horizontal="left"/>
    </xf>
    <xf numFmtId="0" fontId="1152" fillId="3" borderId="1" xfId="0" applyFont="1" applyFill="1" applyBorder="1" applyAlignment="1">
      <alignment horizontal="left"/>
    </xf>
    <xf numFmtId="0" fontId="1153" fillId="3" borderId="1" xfId="0" applyFont="1" applyFill="1" applyBorder="1" applyAlignment="1">
      <alignment horizontal="left"/>
    </xf>
    <xf numFmtId="0" fontId="1154" fillId="3" borderId="1" xfId="0" applyFont="1" applyFill="1" applyBorder="1" applyAlignment="1">
      <alignment horizontal="left"/>
    </xf>
    <xf numFmtId="0" fontId="1155" fillId="3" borderId="1" xfId="0" applyFont="1" applyFill="1" applyBorder="1" applyAlignment="1">
      <alignment horizontal="left"/>
    </xf>
    <xf numFmtId="0" fontId="1156" fillId="3" borderId="1" xfId="0" applyFont="1" applyFill="1" applyBorder="1" applyAlignment="1">
      <alignment horizontal="left"/>
    </xf>
    <xf numFmtId="0" fontId="1386" fillId="3" borderId="1" xfId="0" applyFont="1" applyFill="1" applyBorder="1" applyAlignment="1">
      <alignment horizontal="left"/>
    </xf>
    <xf numFmtId="0" fontId="1387" fillId="3" borderId="1" xfId="0" applyFont="1" applyFill="1" applyBorder="1" applyAlignment="1">
      <alignment horizontal="left"/>
    </xf>
    <xf numFmtId="0" fontId="1388" fillId="3" borderId="1" xfId="0" applyFont="1" applyFill="1" applyBorder="1" applyAlignment="1">
      <alignment horizontal="left"/>
    </xf>
    <xf numFmtId="0" fontId="1389" fillId="3" borderId="1" xfId="0" applyFont="1" applyFill="1" applyBorder="1" applyAlignment="1">
      <alignment horizontal="left"/>
    </xf>
    <xf numFmtId="0" fontId="1390" fillId="3" borderId="1" xfId="0" applyFont="1" applyFill="1" applyBorder="1" applyAlignment="1">
      <alignment horizontal="left"/>
    </xf>
    <xf numFmtId="0" fontId="1391" fillId="3" borderId="1" xfId="0" applyFont="1" applyFill="1" applyBorder="1" applyAlignment="1">
      <alignment horizontal="left"/>
    </xf>
    <xf numFmtId="0" fontId="1392" fillId="3" borderId="1" xfId="0" applyFont="1" applyFill="1" applyBorder="1" applyAlignment="1">
      <alignment horizontal="left"/>
    </xf>
    <xf numFmtId="0" fontId="1393" fillId="3" borderId="1" xfId="0" applyFont="1" applyFill="1" applyBorder="1" applyAlignment="1">
      <alignment horizontal="left"/>
    </xf>
    <xf numFmtId="0" fontId="1394" fillId="3" borderId="1" xfId="0" applyFont="1" applyFill="1" applyBorder="1" applyAlignment="1">
      <alignment horizontal="left"/>
    </xf>
    <xf numFmtId="0" fontId="1395" fillId="3" borderId="1" xfId="0" applyFont="1" applyFill="1" applyBorder="1" applyAlignment="1">
      <alignment horizontal="left"/>
    </xf>
    <xf numFmtId="0" fontId="1396" fillId="3" borderId="1" xfId="0" applyFont="1" applyFill="1" applyBorder="1" applyAlignment="1">
      <alignment horizontal="left"/>
    </xf>
    <xf numFmtId="0" fontId="1529" fillId="3" borderId="0" xfId="0" applyFont="1" applyFill="1" applyAlignment="1">
      <alignment horizontal="right"/>
    </xf>
    <xf numFmtId="0" fontId="1533" fillId="4" borderId="0" xfId="0" applyFont="1" applyFill="1" applyAlignment="1">
      <alignment horizontal="left" vertical="top"/>
    </xf>
    <xf numFmtId="0" fontId="1534" fillId="2" borderId="0" xfId="0" applyFont="1" applyFill="1" applyAlignment="1">
      <alignment horizontal="left" vertical="top"/>
    </xf>
    <xf numFmtId="0" fontId="1535" fillId="0" borderId="2" xfId="0" applyFont="1" applyBorder="1" applyAlignment="1">
      <alignment horizontal="center" vertical="top"/>
    </xf>
    <xf numFmtId="165" fontId="1536" fillId="0" borderId="0" xfId="0" applyNumberFormat="1" applyFont="1" applyAlignment="1">
      <alignment horizontal="center" vertical="top"/>
    </xf>
    <xf numFmtId="0" fontId="1537" fillId="0" borderId="0" xfId="0" applyFont="1" applyAlignment="1">
      <alignment horizontal="left" vertical="top"/>
    </xf>
    <xf numFmtId="167" fontId="1539" fillId="0" borderId="0" xfId="0" applyNumberFormat="1" applyFont="1" applyAlignment="1">
      <alignment horizontal="left" vertical="top"/>
    </xf>
    <xf numFmtId="164" fontId="1538" fillId="0" borderId="0" xfId="0" applyNumberFormat="1" applyFont="1" applyAlignment="1">
      <alignment horizontal="left" vertical="top"/>
    </xf>
    <xf numFmtId="0" fontId="1602" fillId="0" borderId="1" xfId="0" applyFont="1" applyBorder="1" applyAlignment="1">
      <alignment horizontal="left" vertical="top" wrapText="1"/>
    </xf>
    <xf numFmtId="4" fontId="1906" fillId="5" borderId="1" xfId="0" applyNumberFormat="1" applyFont="1" applyFill="1" applyBorder="1"/>
    <xf numFmtId="0" fontId="1603" fillId="0" borderId="1" xfId="0" applyFont="1" applyBorder="1" applyAlignment="1">
      <alignment horizontal="left" vertical="top" wrapText="1"/>
    </xf>
    <xf numFmtId="0" fontId="1604" fillId="0" borderId="1" xfId="0" applyFont="1" applyBorder="1" applyAlignment="1">
      <alignment horizontal="left" vertical="top" wrapText="1"/>
    </xf>
    <xf numFmtId="0" fontId="1605" fillId="0" borderId="1" xfId="0" applyFont="1" applyBorder="1" applyAlignment="1">
      <alignment horizontal="left" vertical="top" wrapText="1"/>
    </xf>
    <xf numFmtId="0" fontId="1606" fillId="0" borderId="1" xfId="0" applyFont="1" applyBorder="1" applyAlignment="1">
      <alignment horizontal="left" vertical="top" wrapText="1"/>
    </xf>
    <xf numFmtId="0" fontId="1607" fillId="0" borderId="1" xfId="0" applyFont="1" applyBorder="1" applyAlignment="1">
      <alignment horizontal="left" vertical="top" wrapText="1"/>
    </xf>
    <xf numFmtId="0" fontId="1608" fillId="0" borderId="1" xfId="0" applyFont="1" applyBorder="1" applyAlignment="1">
      <alignment horizontal="left" vertical="top" wrapText="1"/>
    </xf>
    <xf numFmtId="0" fontId="1609" fillId="0" borderId="1" xfId="0" applyFont="1" applyBorder="1" applyAlignment="1">
      <alignment horizontal="left" vertical="top" wrapText="1"/>
    </xf>
    <xf numFmtId="0" fontId="1610" fillId="0" borderId="1" xfId="0" applyFont="1" applyBorder="1" applyAlignment="1">
      <alignment horizontal="left" vertical="top" wrapText="1"/>
    </xf>
    <xf numFmtId="0" fontId="1611" fillId="0" borderId="1" xfId="0" applyFont="1" applyBorder="1" applyAlignment="1">
      <alignment horizontal="left" vertical="top" wrapText="1"/>
    </xf>
    <xf numFmtId="4" fontId="1663" fillId="3" borderId="1" xfId="0" applyNumberFormat="1" applyFont="1" applyFill="1" applyBorder="1" applyAlignment="1">
      <alignment horizontal="right"/>
    </xf>
    <xf numFmtId="0" fontId="1664" fillId="3" borderId="1" xfId="0" applyFont="1" applyFill="1" applyBorder="1" applyAlignment="1">
      <alignment horizontal="left"/>
    </xf>
    <xf numFmtId="4" fontId="1665" fillId="3" borderId="1" xfId="0" applyNumberFormat="1" applyFont="1" applyFill="1" applyBorder="1" applyAlignment="1">
      <alignment horizontal="right"/>
    </xf>
    <xf numFmtId="0" fontId="1666" fillId="3" borderId="1" xfId="0" applyFont="1" applyFill="1" applyBorder="1" applyAlignment="1">
      <alignment horizontal="left"/>
    </xf>
    <xf numFmtId="4" fontId="1667" fillId="3" borderId="1" xfId="0" applyNumberFormat="1" applyFont="1" applyFill="1" applyBorder="1" applyAlignment="1">
      <alignment horizontal="right"/>
    </xf>
    <xf numFmtId="0" fontId="1668" fillId="3" borderId="1" xfId="0" applyFont="1" applyFill="1" applyBorder="1" applyAlignment="1">
      <alignment horizontal="left"/>
    </xf>
    <xf numFmtId="4" fontId="1669" fillId="3" borderId="1" xfId="0" applyNumberFormat="1" applyFont="1" applyFill="1" applyBorder="1" applyAlignment="1">
      <alignment horizontal="right"/>
    </xf>
    <xf numFmtId="0" fontId="1670" fillId="3" borderId="1" xfId="0" applyFont="1" applyFill="1" applyBorder="1" applyAlignment="1">
      <alignment horizontal="left"/>
    </xf>
    <xf numFmtId="0" fontId="1660" fillId="3" borderId="1" xfId="0" applyFont="1" applyFill="1" applyBorder="1" applyAlignment="1">
      <alignment horizontal="left"/>
    </xf>
    <xf numFmtId="0" fontId="1661" fillId="3" borderId="1" xfId="0" applyFont="1" applyFill="1" applyBorder="1" applyAlignment="1">
      <alignment horizontal="left"/>
    </xf>
    <xf numFmtId="0" fontId="1673" fillId="0" borderId="0" xfId="0" applyFont="1" applyAlignment="1">
      <alignment horizontal="left" vertical="top"/>
    </xf>
    <xf numFmtId="167" fontId="1675" fillId="0" borderId="0" xfId="0" applyNumberFormat="1" applyFont="1" applyAlignment="1">
      <alignment horizontal="left" vertical="top"/>
    </xf>
    <xf numFmtId="164" fontId="1674" fillId="0" borderId="0" xfId="0" applyNumberFormat="1" applyFont="1" applyAlignment="1">
      <alignment horizontal="left" vertical="top"/>
    </xf>
    <xf numFmtId="0" fontId="1680" fillId="3" borderId="1" xfId="0" applyFont="1" applyFill="1" applyBorder="1" applyAlignment="1">
      <alignment horizontal="left"/>
    </xf>
    <xf numFmtId="0" fontId="1681" fillId="3" borderId="1" xfId="0" applyFont="1" applyFill="1" applyBorder="1" applyAlignment="1">
      <alignment horizontal="left"/>
    </xf>
    <xf numFmtId="0" fontId="1682" fillId="3" borderId="1" xfId="0" applyFont="1" applyFill="1" applyBorder="1" applyAlignment="1">
      <alignment horizontal="left"/>
    </xf>
    <xf numFmtId="0" fontId="1683" fillId="3" borderId="1" xfId="0" applyFont="1" applyFill="1" applyBorder="1" applyAlignment="1">
      <alignment horizontal="left"/>
    </xf>
    <xf numFmtId="0" fontId="1684" fillId="3" borderId="1" xfId="0" applyFont="1" applyFill="1" applyBorder="1" applyAlignment="1">
      <alignment horizontal="left"/>
    </xf>
    <xf numFmtId="0" fontId="1689" fillId="0" borderId="1" xfId="0" applyFont="1" applyBorder="1" applyAlignment="1">
      <alignment horizontal="left" vertical="top"/>
    </xf>
    <xf numFmtId="0" fontId="1690" fillId="0" borderId="1" xfId="0" applyFont="1" applyBorder="1" applyAlignment="1">
      <alignment horizontal="left" vertical="top"/>
    </xf>
    <xf numFmtId="0" fontId="1691" fillId="0" borderId="1" xfId="0" applyFont="1" applyBorder="1" applyAlignment="1">
      <alignment horizontal="left" vertical="top"/>
    </xf>
    <xf numFmtId="0" fontId="1692" fillId="0" borderId="1" xfId="0" applyFont="1" applyBorder="1" applyAlignment="1">
      <alignment horizontal="left" vertical="top"/>
    </xf>
    <xf numFmtId="0" fontId="1693" fillId="0" borderId="1" xfId="0" applyFont="1" applyBorder="1" applyAlignment="1">
      <alignment horizontal="left" vertical="top"/>
    </xf>
    <xf numFmtId="0" fontId="1699" fillId="0" borderId="1" xfId="0" applyFont="1" applyBorder="1" applyAlignment="1">
      <alignment horizontal="left" vertical="top"/>
    </xf>
    <xf numFmtId="0" fontId="1700" fillId="0" borderId="1" xfId="0" applyFont="1" applyBorder="1" applyAlignment="1">
      <alignment horizontal="left" vertical="top"/>
    </xf>
    <xf numFmtId="0" fontId="1701" fillId="0" borderId="1" xfId="0" applyFont="1" applyBorder="1" applyAlignment="1">
      <alignment horizontal="left" vertical="top"/>
    </xf>
    <xf numFmtId="0" fontId="1702" fillId="0" borderId="1" xfId="0" applyFont="1" applyBorder="1" applyAlignment="1">
      <alignment horizontal="left" vertical="top"/>
    </xf>
    <xf numFmtId="0" fontId="1703" fillId="0" borderId="1" xfId="0" applyFont="1" applyBorder="1" applyAlignment="1">
      <alignment horizontal="left" vertical="top"/>
    </xf>
    <xf numFmtId="0" fontId="1709" fillId="0" borderId="1" xfId="0" applyFont="1" applyBorder="1" applyAlignment="1">
      <alignment horizontal="left" vertical="top"/>
    </xf>
    <xf numFmtId="0" fontId="1710" fillId="0" borderId="1" xfId="0" applyFont="1" applyBorder="1" applyAlignment="1">
      <alignment horizontal="left" vertical="top"/>
    </xf>
    <xf numFmtId="0" fontId="1711" fillId="0" borderId="1" xfId="0" applyFont="1" applyBorder="1" applyAlignment="1">
      <alignment horizontal="left" vertical="top"/>
    </xf>
    <xf numFmtId="0" fontId="1712" fillId="0" borderId="1" xfId="0" applyFont="1" applyBorder="1" applyAlignment="1">
      <alignment horizontal="left" vertical="top"/>
    </xf>
    <xf numFmtId="0" fontId="1713" fillId="0" borderId="1" xfId="0" applyFont="1" applyBorder="1" applyAlignment="1">
      <alignment horizontal="left" vertical="top"/>
    </xf>
    <xf numFmtId="0" fontId="1719" fillId="0" borderId="1" xfId="0" applyFont="1" applyBorder="1" applyAlignment="1">
      <alignment horizontal="left" vertical="top"/>
    </xf>
    <xf numFmtId="0" fontId="1720" fillId="0" borderId="1" xfId="0" applyFont="1" applyBorder="1" applyAlignment="1">
      <alignment horizontal="left" vertical="top"/>
    </xf>
    <xf numFmtId="0" fontId="1721" fillId="0" borderId="1" xfId="0" applyFont="1" applyBorder="1" applyAlignment="1">
      <alignment horizontal="left" vertical="top"/>
    </xf>
    <xf numFmtId="0" fontId="1722" fillId="0" borderId="1" xfId="0" applyFont="1" applyBorder="1" applyAlignment="1">
      <alignment horizontal="left" vertical="top"/>
    </xf>
    <xf numFmtId="0" fontId="1723" fillId="0" borderId="1" xfId="0" applyFont="1" applyBorder="1" applyAlignment="1">
      <alignment horizontal="left" vertical="top"/>
    </xf>
    <xf numFmtId="0" fontId="1729" fillId="0" borderId="1" xfId="0" applyFont="1" applyBorder="1" applyAlignment="1">
      <alignment horizontal="left" vertical="top"/>
    </xf>
    <xf numFmtId="0" fontId="1730" fillId="0" borderId="1" xfId="0" applyFont="1" applyBorder="1" applyAlignment="1">
      <alignment horizontal="left" vertical="top"/>
    </xf>
    <xf numFmtId="0" fontId="1731" fillId="0" borderId="1" xfId="0" applyFont="1" applyBorder="1" applyAlignment="1">
      <alignment horizontal="left" vertical="top"/>
    </xf>
    <xf numFmtId="0" fontId="1732" fillId="0" borderId="1" xfId="0" applyFont="1" applyBorder="1" applyAlignment="1">
      <alignment horizontal="left" vertical="top"/>
    </xf>
    <xf numFmtId="0" fontId="1733" fillId="0" borderId="1" xfId="0" applyFont="1" applyBorder="1" applyAlignment="1">
      <alignment horizontal="left" vertical="top"/>
    </xf>
    <xf numFmtId="0" fontId="1739" fillId="0" borderId="1" xfId="0" applyFont="1" applyBorder="1" applyAlignment="1">
      <alignment horizontal="left" vertical="top"/>
    </xf>
    <xf numFmtId="0" fontId="1740" fillId="0" borderId="1" xfId="0" applyFont="1" applyBorder="1" applyAlignment="1">
      <alignment horizontal="left" vertical="top"/>
    </xf>
    <xf numFmtId="0" fontId="1741" fillId="0" borderId="1" xfId="0" applyFont="1" applyBorder="1" applyAlignment="1">
      <alignment horizontal="left" vertical="top"/>
    </xf>
    <xf numFmtId="0" fontId="1742" fillId="0" borderId="1" xfId="0" applyFont="1" applyBorder="1" applyAlignment="1">
      <alignment horizontal="left" vertical="top"/>
    </xf>
    <xf numFmtId="0" fontId="1743" fillId="0" borderId="1" xfId="0" applyFont="1" applyBorder="1" applyAlignment="1">
      <alignment horizontal="left" vertical="top"/>
    </xf>
    <xf numFmtId="0" fontId="1747" fillId="0" borderId="1" xfId="0" applyFont="1" applyBorder="1" applyAlignment="1">
      <alignment horizontal="left" vertical="top"/>
    </xf>
    <xf numFmtId="0" fontId="1748" fillId="0" borderId="1" xfId="0" applyFont="1" applyBorder="1" applyAlignment="1">
      <alignment horizontal="left" vertical="top"/>
    </xf>
    <xf numFmtId="0" fontId="1749" fillId="0" borderId="1" xfId="0" applyFont="1" applyBorder="1" applyAlignment="1">
      <alignment horizontal="left" vertical="top"/>
    </xf>
    <xf numFmtId="0" fontId="1752" fillId="0" borderId="1" xfId="0" applyFont="1" applyBorder="1" applyAlignment="1">
      <alignment horizontal="left" vertical="top"/>
    </xf>
    <xf numFmtId="0" fontId="1753" fillId="0" borderId="1" xfId="0" applyFont="1" applyBorder="1" applyAlignment="1">
      <alignment horizontal="left" vertical="top"/>
    </xf>
    <xf numFmtId="0" fontId="1754" fillId="0" borderId="1" xfId="0" applyFont="1" applyBorder="1" applyAlignment="1">
      <alignment horizontal="left" vertical="top"/>
    </xf>
    <xf numFmtId="0" fontId="1757" fillId="0" borderId="1" xfId="0" applyFont="1" applyBorder="1" applyAlignment="1">
      <alignment horizontal="left" vertical="top"/>
    </xf>
    <xf numFmtId="0" fontId="1758" fillId="0" borderId="1" xfId="0" applyFont="1" applyBorder="1" applyAlignment="1">
      <alignment horizontal="left" vertical="top"/>
    </xf>
    <xf numFmtId="0" fontId="1759" fillId="0" borderId="1" xfId="0" applyFont="1" applyBorder="1" applyAlignment="1">
      <alignment horizontal="left" vertical="top"/>
    </xf>
    <xf numFmtId="0" fontId="1761" fillId="0" borderId="1" xfId="0" applyFont="1" applyBorder="1" applyAlignment="1">
      <alignment horizontal="left" vertical="top"/>
    </xf>
    <xf numFmtId="0" fontId="1762" fillId="0" borderId="1" xfId="0" applyFont="1" applyBorder="1" applyAlignment="1">
      <alignment horizontal="left" vertical="top"/>
    </xf>
    <xf numFmtId="0" fontId="1763" fillId="0" borderId="1" xfId="0" applyFont="1" applyBorder="1" applyAlignment="1">
      <alignment horizontal="left" vertical="top"/>
    </xf>
    <xf numFmtId="0" fontId="1766" fillId="0" borderId="1" xfId="0" applyFont="1" applyBorder="1" applyAlignment="1">
      <alignment horizontal="left" vertical="top"/>
    </xf>
    <xf numFmtId="0" fontId="1767" fillId="0" borderId="1" xfId="0" applyFont="1" applyBorder="1" applyAlignment="1">
      <alignment horizontal="left" vertical="top"/>
    </xf>
    <xf numFmtId="0" fontId="1768" fillId="0" borderId="1" xfId="0" applyFont="1" applyBorder="1" applyAlignment="1">
      <alignment horizontal="left" vertical="top"/>
    </xf>
    <xf numFmtId="0" fontId="1770" fillId="0" borderId="2" xfId="0" applyFont="1" applyBorder="1" applyAlignment="1">
      <alignment horizontal="center" vertical="top"/>
    </xf>
    <xf numFmtId="165" fontId="1771" fillId="0" borderId="0" xfId="0" applyNumberFormat="1" applyFont="1" applyAlignment="1">
      <alignment horizontal="center" vertical="top"/>
    </xf>
    <xf numFmtId="0" fontId="1772" fillId="0" borderId="0" xfId="0" applyFont="1" applyAlignment="1">
      <alignment horizontal="left" vertical="top"/>
    </xf>
    <xf numFmtId="167" fontId="1774" fillId="0" borderId="0" xfId="0" applyNumberFormat="1" applyFont="1" applyAlignment="1">
      <alignment horizontal="left" vertical="top"/>
    </xf>
    <xf numFmtId="164" fontId="1773" fillId="0" borderId="0" xfId="0" applyNumberFormat="1" applyFont="1" applyAlignment="1">
      <alignment horizontal="left" vertical="top"/>
    </xf>
    <xf numFmtId="0" fontId="1779" fillId="3" borderId="1" xfId="0" applyFont="1" applyFill="1" applyBorder="1" applyAlignment="1">
      <alignment horizontal="left"/>
    </xf>
    <xf numFmtId="0" fontId="1780" fillId="3" borderId="1" xfId="0" applyFont="1" applyFill="1" applyBorder="1" applyAlignment="1">
      <alignment horizontal="left"/>
    </xf>
    <xf numFmtId="0" fontId="1781" fillId="3" borderId="1" xfId="0" applyFont="1" applyFill="1" applyBorder="1" applyAlignment="1">
      <alignment horizontal="left"/>
    </xf>
    <xf numFmtId="0" fontId="1782" fillId="3" borderId="1" xfId="0" applyFont="1" applyFill="1" applyBorder="1" applyAlignment="1">
      <alignment horizontal="left"/>
    </xf>
    <xf numFmtId="0" fontId="1783" fillId="3" borderId="1" xfId="0" applyFont="1" applyFill="1" applyBorder="1" applyAlignment="1">
      <alignment horizontal="left"/>
    </xf>
    <xf numFmtId="0" fontId="1788" fillId="0" borderId="1" xfId="0" applyFont="1" applyBorder="1" applyAlignment="1">
      <alignment horizontal="left" vertical="top"/>
    </xf>
    <xf numFmtId="0" fontId="1789" fillId="0" borderId="1" xfId="0" applyFont="1" applyBorder="1" applyAlignment="1">
      <alignment horizontal="left" vertical="top"/>
    </xf>
    <xf numFmtId="0" fontId="1790" fillId="0" borderId="1" xfId="0" applyFont="1" applyBorder="1" applyAlignment="1">
      <alignment horizontal="left" vertical="top"/>
    </xf>
    <xf numFmtId="0" fontId="1791" fillId="0" borderId="1" xfId="0" applyFont="1" applyBorder="1" applyAlignment="1">
      <alignment horizontal="left" vertical="top"/>
    </xf>
    <xf numFmtId="0" fontId="1792" fillId="0" borderId="1" xfId="0" applyFont="1" applyBorder="1" applyAlignment="1">
      <alignment horizontal="left" vertical="top"/>
    </xf>
    <xf numFmtId="0" fontId="1798" fillId="0" borderId="1" xfId="0" applyFont="1" applyBorder="1" applyAlignment="1">
      <alignment horizontal="left" vertical="top"/>
    </xf>
    <xf numFmtId="0" fontId="1799" fillId="0" borderId="1" xfId="0" applyFont="1" applyBorder="1" applyAlignment="1">
      <alignment horizontal="left" vertical="top"/>
    </xf>
    <xf numFmtId="0" fontId="1800" fillId="0" borderId="1" xfId="0" applyFont="1" applyBorder="1" applyAlignment="1">
      <alignment horizontal="left" vertical="top"/>
    </xf>
    <xf numFmtId="0" fontId="1801" fillId="0" borderId="1" xfId="0" applyFont="1" applyBorder="1" applyAlignment="1">
      <alignment horizontal="left" vertical="top"/>
    </xf>
    <xf numFmtId="0" fontId="1802" fillId="0" borderId="1" xfId="0" applyFont="1" applyBorder="1" applyAlignment="1">
      <alignment horizontal="left" vertical="top"/>
    </xf>
    <xf numFmtId="0" fontId="1808" fillId="0" borderId="1" xfId="0" applyFont="1" applyBorder="1" applyAlignment="1">
      <alignment horizontal="left" vertical="top"/>
    </xf>
    <xf numFmtId="0" fontId="1809" fillId="0" borderId="1" xfId="0" applyFont="1" applyBorder="1" applyAlignment="1">
      <alignment horizontal="left" vertical="top"/>
    </xf>
    <xf numFmtId="0" fontId="1810" fillId="0" borderId="1" xfId="0" applyFont="1" applyBorder="1" applyAlignment="1">
      <alignment horizontal="left" vertical="top"/>
    </xf>
    <xf numFmtId="0" fontId="1811" fillId="0" borderId="1" xfId="0" applyFont="1" applyBorder="1" applyAlignment="1">
      <alignment horizontal="left" vertical="top"/>
    </xf>
    <xf numFmtId="0" fontId="1812" fillId="0" borderId="1" xfId="0" applyFont="1" applyBorder="1" applyAlignment="1">
      <alignment horizontal="left" vertical="top"/>
    </xf>
    <xf numFmtId="0" fontId="1818" fillId="0" borderId="1" xfId="0" applyFont="1" applyBorder="1" applyAlignment="1">
      <alignment horizontal="left" vertical="top"/>
    </xf>
    <xf numFmtId="0" fontId="1819" fillId="0" borderId="1" xfId="0" applyFont="1" applyBorder="1" applyAlignment="1">
      <alignment horizontal="left" vertical="top"/>
    </xf>
    <xf numFmtId="0" fontId="1820" fillId="0" borderId="1" xfId="0" applyFont="1" applyBorder="1" applyAlignment="1">
      <alignment horizontal="left" vertical="top"/>
    </xf>
    <xf numFmtId="0" fontId="1821" fillId="0" borderId="1" xfId="0" applyFont="1" applyBorder="1" applyAlignment="1">
      <alignment horizontal="left" vertical="top"/>
    </xf>
    <xf numFmtId="0" fontId="1822" fillId="0" borderId="1" xfId="0" applyFont="1" applyBorder="1" applyAlignment="1">
      <alignment horizontal="left" vertical="top"/>
    </xf>
    <xf numFmtId="0" fontId="1828" fillId="0" borderId="1" xfId="0" applyFont="1" applyBorder="1" applyAlignment="1">
      <alignment horizontal="left" vertical="top"/>
    </xf>
    <xf numFmtId="0" fontId="1829" fillId="0" borderId="1" xfId="0" applyFont="1" applyBorder="1" applyAlignment="1">
      <alignment horizontal="left" vertical="top"/>
    </xf>
    <xf numFmtId="0" fontId="1830" fillId="0" borderId="1" xfId="0" applyFont="1" applyBorder="1" applyAlignment="1">
      <alignment horizontal="left" vertical="top"/>
    </xf>
    <xf numFmtId="0" fontId="1831" fillId="0" borderId="1" xfId="0" applyFont="1" applyBorder="1" applyAlignment="1">
      <alignment horizontal="left" vertical="top"/>
    </xf>
    <xf numFmtId="0" fontId="1832" fillId="0" borderId="1" xfId="0" applyFont="1" applyBorder="1" applyAlignment="1">
      <alignment horizontal="left" vertical="top"/>
    </xf>
    <xf numFmtId="0" fontId="1838" fillId="0" borderId="1" xfId="0" applyFont="1" applyBorder="1" applyAlignment="1">
      <alignment horizontal="left" vertical="top"/>
    </xf>
    <xf numFmtId="0" fontId="1839" fillId="0" borderId="1" xfId="0" applyFont="1" applyBorder="1" applyAlignment="1">
      <alignment horizontal="left" vertical="top"/>
    </xf>
    <xf numFmtId="0" fontId="1840" fillId="0" borderId="1" xfId="0" applyFont="1" applyBorder="1" applyAlignment="1">
      <alignment horizontal="left" vertical="top"/>
    </xf>
    <xf numFmtId="0" fontId="1841" fillId="0" borderId="1" xfId="0" applyFont="1" applyBorder="1" applyAlignment="1">
      <alignment horizontal="left" vertical="top"/>
    </xf>
    <xf numFmtId="0" fontId="1842" fillId="0" borderId="1" xfId="0" applyFont="1" applyBorder="1" applyAlignment="1">
      <alignment horizontal="left" vertical="top"/>
    </xf>
    <xf numFmtId="0" fontId="1846" fillId="0" borderId="1" xfId="0" applyFont="1" applyBorder="1" applyAlignment="1">
      <alignment horizontal="left" vertical="top"/>
    </xf>
    <xf numFmtId="0" fontId="1847" fillId="0" borderId="1" xfId="0" applyFont="1" applyBorder="1" applyAlignment="1">
      <alignment horizontal="left" vertical="top"/>
    </xf>
    <xf numFmtId="0" fontId="1848" fillId="0" borderId="1" xfId="0" applyFont="1" applyBorder="1" applyAlignment="1">
      <alignment horizontal="left" vertical="top"/>
    </xf>
    <xf numFmtId="0" fontId="1851" fillId="0" borderId="1" xfId="0" applyFont="1" applyBorder="1" applyAlignment="1">
      <alignment horizontal="left" vertical="top"/>
    </xf>
    <xf numFmtId="0" fontId="1852" fillId="0" borderId="1" xfId="0" applyFont="1" applyBorder="1" applyAlignment="1">
      <alignment horizontal="left" vertical="top"/>
    </xf>
    <xf numFmtId="0" fontId="1853" fillId="0" borderId="1" xfId="0" applyFont="1" applyBorder="1" applyAlignment="1">
      <alignment horizontal="left" vertical="top"/>
    </xf>
    <xf numFmtId="0" fontId="1855" fillId="0" borderId="2" xfId="0" applyFont="1" applyBorder="1" applyAlignment="1">
      <alignment horizontal="center" vertical="top"/>
    </xf>
    <xf numFmtId="165" fontId="1856" fillId="0" borderId="0" xfId="0" applyNumberFormat="1" applyFont="1" applyAlignment="1">
      <alignment horizontal="center" vertical="top"/>
    </xf>
    <xf numFmtId="0" fontId="1857" fillId="0" borderId="0" xfId="0" applyFont="1" applyAlignment="1">
      <alignment horizontal="left" vertical="top"/>
    </xf>
    <xf numFmtId="167" fontId="1859" fillId="0" borderId="0" xfId="0" applyNumberFormat="1" applyFont="1" applyAlignment="1">
      <alignment horizontal="left" vertical="top"/>
    </xf>
    <xf numFmtId="164" fontId="1858" fillId="0" borderId="0" xfId="0" applyNumberFormat="1" applyFont="1" applyAlignment="1">
      <alignment horizontal="left" vertical="top"/>
    </xf>
    <xf numFmtId="0" fontId="1862" fillId="0" borderId="1" xfId="0" applyFont="1" applyBorder="1" applyAlignment="1">
      <alignment horizontal="left" vertical="top"/>
    </xf>
    <xf numFmtId="0" fontId="1863" fillId="0" borderId="1" xfId="0" applyFont="1" applyBorder="1" applyAlignment="1">
      <alignment horizontal="left" vertical="top"/>
    </xf>
    <xf numFmtId="0" fontId="1864" fillId="0" borderId="1" xfId="0" applyFont="1" applyBorder="1" applyAlignment="1">
      <alignment horizontal="left" vertical="top"/>
    </xf>
    <xf numFmtId="0" fontId="1865" fillId="0" borderId="1" xfId="0" applyFont="1" applyBorder="1" applyAlignment="1">
      <alignment horizontal="left" vertical="top"/>
    </xf>
    <xf numFmtId="0" fontId="1866" fillId="0" borderId="1" xfId="0" applyFont="1" applyBorder="1" applyAlignment="1">
      <alignment horizontal="left" vertical="top"/>
    </xf>
    <xf numFmtId="0" fontId="1867" fillId="0" borderId="1" xfId="0" applyFont="1" applyBorder="1" applyAlignment="1">
      <alignment horizontal="left" vertical="top"/>
    </xf>
    <xf numFmtId="0" fontId="1868" fillId="0" borderId="1" xfId="0" applyFont="1" applyBorder="1" applyAlignment="1">
      <alignment horizontal="left" vertical="top"/>
    </xf>
    <xf numFmtId="0" fontId="1871" fillId="0" borderId="1" xfId="0" applyFont="1" applyBorder="1" applyAlignment="1">
      <alignment horizontal="left" vertical="top"/>
    </xf>
    <xf numFmtId="0" fontId="1872" fillId="0" borderId="1" xfId="0" applyFont="1" applyBorder="1" applyAlignment="1">
      <alignment horizontal="left" vertical="top"/>
    </xf>
    <xf numFmtId="0" fontId="1873" fillId="0" borderId="1" xfId="0" applyFont="1" applyBorder="1" applyAlignment="1">
      <alignment horizontal="left" vertical="top"/>
    </xf>
    <xf numFmtId="0" fontId="1874" fillId="0" borderId="1" xfId="0" applyFont="1" applyBorder="1" applyAlignment="1">
      <alignment horizontal="left" vertical="top"/>
    </xf>
    <xf numFmtId="0" fontId="1875" fillId="0" borderId="1" xfId="0" applyFont="1" applyBorder="1" applyAlignment="1">
      <alignment horizontal="left" vertical="top"/>
    </xf>
    <xf numFmtId="0" fontId="1876" fillId="0" borderId="1" xfId="0" applyFont="1" applyBorder="1" applyAlignment="1">
      <alignment horizontal="left" vertical="top"/>
    </xf>
    <xf numFmtId="0" fontId="1877" fillId="0" borderId="1" xfId="0" applyFont="1" applyBorder="1" applyAlignment="1">
      <alignment horizontal="left" vertical="top"/>
    </xf>
    <xf numFmtId="0" fontId="1880" fillId="0" borderId="1" xfId="0" applyFont="1" applyBorder="1" applyAlignment="1">
      <alignment horizontal="left" vertical="top"/>
    </xf>
    <xf numFmtId="0" fontId="1881" fillId="0" borderId="1" xfId="0" applyFont="1" applyBorder="1" applyAlignment="1">
      <alignment horizontal="left" vertical="top"/>
    </xf>
    <xf numFmtId="0" fontId="1882" fillId="0" borderId="1" xfId="0" applyFont="1" applyBorder="1" applyAlignment="1">
      <alignment horizontal="left" vertical="top"/>
    </xf>
    <xf numFmtId="0" fontId="1883" fillId="0" borderId="1" xfId="0" applyFont="1" applyBorder="1" applyAlignment="1">
      <alignment horizontal="left" vertical="top"/>
    </xf>
    <xf numFmtId="0" fontId="1884" fillId="0" borderId="1" xfId="0" applyFont="1" applyBorder="1" applyAlignment="1">
      <alignment horizontal="left" vertical="top"/>
    </xf>
    <xf numFmtId="0" fontId="1885" fillId="0" borderId="1" xfId="0" applyFont="1" applyBorder="1" applyAlignment="1">
      <alignment horizontal="left" vertical="top"/>
    </xf>
    <xf numFmtId="0" fontId="1886" fillId="0" borderId="1" xfId="0" applyFont="1" applyBorder="1" applyAlignment="1">
      <alignment horizontal="left" vertical="top"/>
    </xf>
    <xf numFmtId="0" fontId="1889" fillId="0" borderId="1" xfId="0" applyFont="1" applyBorder="1" applyAlignment="1">
      <alignment horizontal="left" vertical="top"/>
    </xf>
    <xf numFmtId="0" fontId="1890" fillId="0" borderId="1" xfId="0" applyFont="1" applyBorder="1" applyAlignment="1">
      <alignment horizontal="left" vertical="top"/>
    </xf>
    <xf numFmtId="0" fontId="1891" fillId="0" borderId="1" xfId="0" applyFont="1" applyBorder="1" applyAlignment="1">
      <alignment horizontal="left" vertical="top"/>
    </xf>
    <xf numFmtId="0" fontId="1892" fillId="0" borderId="1" xfId="0" applyFont="1" applyBorder="1" applyAlignment="1">
      <alignment horizontal="left" vertical="top"/>
    </xf>
    <xf numFmtId="0" fontId="1893" fillId="0" borderId="1" xfId="0" applyFont="1" applyBorder="1" applyAlignment="1">
      <alignment horizontal="left" vertical="top"/>
    </xf>
    <xf numFmtId="0" fontId="1894" fillId="0" borderId="1" xfId="0" applyFont="1" applyBorder="1" applyAlignment="1">
      <alignment horizontal="left" vertical="top"/>
    </xf>
    <xf numFmtId="0" fontId="1895" fillId="0" borderId="1" xfId="0" applyFont="1" applyBorder="1" applyAlignment="1">
      <alignment horizontal="left" vertical="top"/>
    </xf>
    <xf numFmtId="0" fontId="1900" fillId="0" borderId="2" xfId="0" applyFont="1" applyBorder="1" applyAlignment="1">
      <alignment horizontal="center" vertical="top"/>
    </xf>
    <xf numFmtId="165" fontId="1901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/>
  </sheetViews>
  <sheetFormatPr defaultRowHeight="15" x14ac:dyDescent="0.25"/>
  <sheetData>
    <row r="1" spans="1:9" x14ac:dyDescent="0.25">
      <c r="A1" s="1644" t="s">
        <v>0</v>
      </c>
      <c r="B1" s="1644"/>
      <c r="C1" s="1644"/>
      <c r="D1" s="1644"/>
      <c r="E1" s="1644"/>
      <c r="F1" s="1644"/>
      <c r="G1" s="1644"/>
      <c r="H1" s="1644"/>
      <c r="I1" s="1644"/>
    </row>
    <row r="2" spans="1:9" x14ac:dyDescent="0.25">
      <c r="A2" s="1644" t="s">
        <v>1</v>
      </c>
      <c r="B2" s="1644"/>
      <c r="C2" s="1644"/>
      <c r="D2" s="1644"/>
      <c r="E2" s="1644"/>
      <c r="F2" s="1644"/>
      <c r="G2" s="1644"/>
      <c r="H2" s="1644"/>
      <c r="I2" s="1644"/>
    </row>
    <row r="3" spans="1:9" x14ac:dyDescent="0.25">
      <c r="A3" s="1644" t="s">
        <v>2</v>
      </c>
      <c r="B3" s="1644"/>
      <c r="C3" s="1645" t="s">
        <v>3</v>
      </c>
      <c r="D3" s="1645"/>
      <c r="E3" s="1645"/>
      <c r="F3" s="1645"/>
      <c r="G3" s="1645"/>
      <c r="H3" s="1645"/>
      <c r="I3" s="1645"/>
    </row>
    <row r="4" spans="1:9" x14ac:dyDescent="0.25">
      <c r="A4" s="1644" t="s">
        <v>4</v>
      </c>
      <c r="B4" s="1646"/>
      <c r="C4" s="1645"/>
      <c r="D4" s="1645"/>
      <c r="E4" s="1645"/>
      <c r="F4" s="1645"/>
      <c r="G4" s="1645"/>
      <c r="H4" s="1645"/>
      <c r="I4" s="1645"/>
    </row>
    <row r="5" spans="1:9" x14ac:dyDescent="0.25">
      <c r="A5" s="1644" t="s">
        <v>5</v>
      </c>
      <c r="B5" s="1645"/>
      <c r="C5" s="1645"/>
      <c r="D5" s="1645"/>
      <c r="E5" s="1645"/>
      <c r="F5" s="1645"/>
      <c r="G5" s="1645"/>
      <c r="H5" s="1645"/>
      <c r="I5" s="1645"/>
    </row>
    <row r="6" spans="1:9" x14ac:dyDescent="0.25">
      <c r="A6" s="1644" t="s">
        <v>6</v>
      </c>
      <c r="B6" s="1644"/>
      <c r="C6" s="1644"/>
      <c r="D6" s="1644"/>
      <c r="E6" s="1644"/>
      <c r="F6" s="1644"/>
      <c r="G6" s="1644"/>
      <c r="H6" s="1644"/>
      <c r="I6" s="1644"/>
    </row>
    <row r="7" spans="1:9" x14ac:dyDescent="0.25">
      <c r="A7" s="1644" t="s">
        <v>7</v>
      </c>
      <c r="B7" s="1644"/>
      <c r="C7" s="1645"/>
      <c r="D7" s="1645"/>
      <c r="E7" s="1645"/>
      <c r="F7" s="1645"/>
      <c r="G7" s="1645"/>
      <c r="H7" s="1645"/>
      <c r="I7" s="1645"/>
    </row>
    <row r="8" spans="1:9" x14ac:dyDescent="0.25">
      <c r="A8" s="1644" t="s">
        <v>8</v>
      </c>
      <c r="B8" s="1644"/>
      <c r="C8" s="1647" t="s">
        <v>9</v>
      </c>
      <c r="D8" s="1647"/>
      <c r="E8" s="1647"/>
      <c r="F8" s="1647"/>
      <c r="G8" s="1647"/>
      <c r="H8" s="1647"/>
      <c r="I8" s="1647"/>
    </row>
    <row r="9" spans="1:9" x14ac:dyDescent="0.25">
      <c r="A9" s="1644" t="s">
        <v>10</v>
      </c>
      <c r="B9" s="1644"/>
      <c r="C9" s="1648" t="s">
        <v>9</v>
      </c>
      <c r="D9" s="1648"/>
      <c r="E9" s="1648"/>
      <c r="F9" s="1648"/>
      <c r="G9" s="1648"/>
      <c r="H9" s="1648"/>
      <c r="I9" s="1648"/>
    </row>
    <row r="10" spans="1:9" x14ac:dyDescent="0.25">
      <c r="A10" s="1644" t="s">
        <v>11</v>
      </c>
      <c r="B10" s="1644"/>
      <c r="C10" s="1645"/>
      <c r="D10" s="1645"/>
      <c r="E10" s="1645"/>
      <c r="F10" s="1645"/>
      <c r="G10" s="1645"/>
      <c r="H10" s="1645"/>
      <c r="I10" s="1645"/>
    </row>
    <row r="11" spans="1:9" x14ac:dyDescent="0.25">
      <c r="A11" s="1644" t="s">
        <v>12</v>
      </c>
      <c r="B11" s="1644"/>
      <c r="C11" s="1645"/>
      <c r="D11" s="1645"/>
      <c r="E11" s="1645"/>
      <c r="F11" s="1645"/>
      <c r="G11" s="1645"/>
      <c r="H11" s="1645"/>
      <c r="I11" s="1645"/>
    </row>
    <row r="12" spans="1:9" x14ac:dyDescent="0.25">
      <c r="A12" s="1644" t="s">
        <v>13</v>
      </c>
      <c r="B12" s="1644"/>
      <c r="C12" s="1649"/>
      <c r="D12" s="1649"/>
      <c r="E12" s="1649"/>
      <c r="F12" s="1649"/>
      <c r="G12" s="1649"/>
      <c r="H12" s="1649"/>
      <c r="I12" s="1649"/>
    </row>
    <row r="13" spans="1:9" x14ac:dyDescent="0.25">
      <c r="A13" s="1644" t="s">
        <v>14</v>
      </c>
      <c r="B13" s="1644"/>
      <c r="C13" s="1645"/>
      <c r="D13" s="1645"/>
      <c r="E13" s="1645"/>
      <c r="F13" s="1645"/>
      <c r="G13" s="1645"/>
      <c r="H13" s="1645"/>
      <c r="I13" s="1645"/>
    </row>
    <row r="14" spans="1:9" x14ac:dyDescent="0.25">
      <c r="A14" s="1644" t="s">
        <v>15</v>
      </c>
      <c r="B14" s="1644"/>
      <c r="C14" s="1645"/>
      <c r="D14" s="1645"/>
      <c r="E14" s="1645"/>
      <c r="F14" s="1645"/>
      <c r="G14" s="1645"/>
      <c r="H14" s="1645"/>
      <c r="I14" s="1645"/>
    </row>
    <row r="15" spans="1:9" x14ac:dyDescent="0.25">
      <c r="A15" s="1644"/>
      <c r="B15" s="1644"/>
      <c r="C15" s="1644"/>
      <c r="D15" s="1644"/>
      <c r="E15" s="1644"/>
      <c r="F15" s="1644"/>
      <c r="G15" s="1644"/>
      <c r="H15" s="1644"/>
      <c r="I15" s="1644"/>
    </row>
    <row r="16" spans="1:9" x14ac:dyDescent="0.25">
      <c r="A16" s="1644"/>
      <c r="B16" s="1644"/>
      <c r="C16" s="1644"/>
      <c r="D16" s="1644"/>
      <c r="E16" s="1644"/>
      <c r="F16" s="1644"/>
      <c r="G16" s="1644"/>
      <c r="H16" s="1644"/>
      <c r="I16" s="1644"/>
    </row>
    <row r="17" spans="1:9" x14ac:dyDescent="0.25">
      <c r="A17" s="1644"/>
      <c r="B17" s="1644"/>
      <c r="C17" s="1644"/>
      <c r="D17" s="1644"/>
      <c r="E17" s="1644"/>
      <c r="F17" s="1644"/>
      <c r="G17" s="1644"/>
      <c r="H17" s="1644"/>
      <c r="I17" s="1644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4"/>
  <sheetViews>
    <sheetView tabSelected="1"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16</v>
      </c>
    </row>
    <row r="3" spans="1:16" x14ac:dyDescent="0.25">
      <c r="A3" s="1" t="s">
        <v>17</v>
      </c>
      <c r="B3" s="2" t="str">
        <f>DADOS!C3</f>
        <v>01/09/2025</v>
      </c>
    </row>
    <row r="4" spans="1:16" x14ac:dyDescent="0.25">
      <c r="A4" s="1" t="s">
        <v>18</v>
      </c>
      <c r="B4" s="1650">
        <f>DADOS!C7</f>
        <v>0</v>
      </c>
      <c r="C4" s="1646"/>
      <c r="D4" s="1646"/>
      <c r="E4" s="1646"/>
      <c r="F4" s="1646"/>
      <c r="G4" s="1" t="s">
        <v>19</v>
      </c>
      <c r="H4" s="1651" t="str">
        <f>DADOS!C9</f>
        <v/>
      </c>
      <c r="I4" s="1646"/>
    </row>
    <row r="5" spans="1:16" x14ac:dyDescent="0.25">
      <c r="A5" s="1" t="s">
        <v>20</v>
      </c>
      <c r="B5" s="1652" t="str">
        <f>DADOS!C8</f>
        <v/>
      </c>
      <c r="C5" s="1650" t="s">
        <v>9</v>
      </c>
      <c r="D5" s="1" t="s">
        <v>21</v>
      </c>
      <c r="E5" s="1650">
        <f>DADOS!C13</f>
        <v>0</v>
      </c>
      <c r="F5" s="1650" t="s">
        <v>9</v>
      </c>
      <c r="G5" s="1650" t="s">
        <v>9</v>
      </c>
      <c r="H5" s="1" t="s">
        <v>22</v>
      </c>
      <c r="I5" s="1">
        <f>DADOS!C14</f>
        <v>0</v>
      </c>
    </row>
    <row r="7" spans="1:16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  <c r="L7" s="3" t="s">
        <v>34</v>
      </c>
      <c r="M7" s="3" t="s">
        <v>35</v>
      </c>
      <c r="N7" s="3" t="s">
        <v>36</v>
      </c>
      <c r="O7" s="3" t="s">
        <v>37</v>
      </c>
    </row>
    <row r="8" spans="1:16" x14ac:dyDescent="0.25">
      <c r="A8" s="4" t="s">
        <v>38</v>
      </c>
      <c r="B8" s="1653" t="s">
        <v>39</v>
      </c>
      <c r="C8" s="1654"/>
      <c r="D8" s="1655"/>
      <c r="E8" s="1656"/>
      <c r="F8" s="1657"/>
      <c r="G8" s="1658"/>
      <c r="H8" s="1659"/>
      <c r="I8" s="1660"/>
      <c r="J8" s="1661"/>
      <c r="K8" s="1662"/>
      <c r="L8" s="1663"/>
      <c r="M8" s="5">
        <f>SUM(M9:M11)</f>
        <v>0</v>
      </c>
      <c r="N8" s="6">
        <f>SUM(N9:N11)</f>
        <v>0</v>
      </c>
      <c r="O8" s="7">
        <f>SUM(O9:O11)</f>
        <v>0</v>
      </c>
      <c r="P8" s="8" t="s">
        <v>40</v>
      </c>
    </row>
    <row r="9" spans="1:16" ht="22.5" x14ac:dyDescent="0.25">
      <c r="A9" s="9" t="s">
        <v>41</v>
      </c>
      <c r="B9" s="10" t="s">
        <v>42</v>
      </c>
      <c r="C9" s="11" t="s">
        <v>43</v>
      </c>
      <c r="D9" s="12">
        <v>4</v>
      </c>
      <c r="E9" s="13">
        <v>3084.28</v>
      </c>
      <c r="F9" s="14">
        <v>20.7</v>
      </c>
      <c r="G9" s="15">
        <v>3722.73</v>
      </c>
      <c r="H9" s="16"/>
      <c r="I9" s="17">
        <f>ROUND('BDI Principal'!D14,2)</f>
        <v>20.7</v>
      </c>
      <c r="J9" s="18">
        <f>ROUND((ROUND(H9,2)*I9/100)+ROUND(H9,2),2)</f>
        <v>0</v>
      </c>
      <c r="K9" s="19"/>
      <c r="L9" s="20">
        <f>J9-K9</f>
        <v>0</v>
      </c>
      <c r="M9" s="21">
        <f>ROUND(K9*D9,2)</f>
        <v>0</v>
      </c>
      <c r="N9" s="22">
        <f>O9-M9</f>
        <v>0</v>
      </c>
      <c r="O9" s="23">
        <f>ROUND(D9*J9,2)</f>
        <v>0</v>
      </c>
      <c r="P9" s="24" t="s">
        <v>23</v>
      </c>
    </row>
    <row r="10" spans="1:16" ht="22.5" x14ac:dyDescent="0.25">
      <c r="A10" s="25" t="s">
        <v>44</v>
      </c>
      <c r="B10" s="26" t="s">
        <v>45</v>
      </c>
      <c r="C10" s="27" t="s">
        <v>43</v>
      </c>
      <c r="D10" s="28">
        <v>4</v>
      </c>
      <c r="E10" s="29">
        <v>14945.57</v>
      </c>
      <c r="F10" s="30">
        <v>20.7</v>
      </c>
      <c r="G10" s="31">
        <v>18039.3</v>
      </c>
      <c r="H10" s="32"/>
      <c r="I10" s="33">
        <f>ROUND('BDI Principal'!D14,2)</f>
        <v>20.7</v>
      </c>
      <c r="J10" s="34">
        <f>ROUND((ROUND(H10,2)*I10/100)+ROUND(H10,2),2)</f>
        <v>0</v>
      </c>
      <c r="K10" s="35"/>
      <c r="L10" s="36">
        <f>J10-K10</f>
        <v>0</v>
      </c>
      <c r="M10" s="37">
        <f>ROUND(K10*D10,2)</f>
        <v>0</v>
      </c>
      <c r="N10" s="38">
        <f>O10-M10</f>
        <v>0</v>
      </c>
      <c r="O10" s="39">
        <f>ROUND(D10*J10,2)</f>
        <v>0</v>
      </c>
      <c r="P10" s="40" t="s">
        <v>23</v>
      </c>
    </row>
    <row r="11" spans="1:16" ht="33.75" x14ac:dyDescent="0.25">
      <c r="A11" s="41" t="s">
        <v>46</v>
      </c>
      <c r="B11" s="42" t="s">
        <v>47</v>
      </c>
      <c r="C11" s="43" t="s">
        <v>43</v>
      </c>
      <c r="D11" s="44">
        <v>4</v>
      </c>
      <c r="E11" s="45">
        <v>3216.65</v>
      </c>
      <c r="F11" s="46">
        <v>20.7</v>
      </c>
      <c r="G11" s="47">
        <v>3882.5</v>
      </c>
      <c r="H11" s="48"/>
      <c r="I11" s="49">
        <f>ROUND('BDI Principal'!D14,2)</f>
        <v>20.7</v>
      </c>
      <c r="J11" s="50">
        <f>ROUND((ROUND(H11,2)*I11/100)+ROUND(H11,2),2)</f>
        <v>0</v>
      </c>
      <c r="K11" s="51"/>
      <c r="L11" s="52">
        <f>J11-K11</f>
        <v>0</v>
      </c>
      <c r="M11" s="53">
        <f>ROUND(K11*D11,2)</f>
        <v>0</v>
      </c>
      <c r="N11" s="54">
        <f>O11-M11</f>
        <v>0</v>
      </c>
      <c r="O11" s="55">
        <f>ROUND(D11*J11,2)</f>
        <v>0</v>
      </c>
      <c r="P11" s="56" t="s">
        <v>23</v>
      </c>
    </row>
    <row r="12" spans="1:16" x14ac:dyDescent="0.25">
      <c r="A12" s="57" t="s">
        <v>48</v>
      </c>
      <c r="B12" s="1664" t="s">
        <v>49</v>
      </c>
      <c r="C12" s="1665"/>
      <c r="D12" s="1666"/>
      <c r="E12" s="1667"/>
      <c r="F12" s="1668"/>
      <c r="G12" s="1669"/>
      <c r="H12" s="1670"/>
      <c r="I12" s="1671"/>
      <c r="J12" s="1672"/>
      <c r="K12" s="1673"/>
      <c r="L12" s="1674"/>
      <c r="M12" s="58">
        <f>SUM(M13:M40)</f>
        <v>0</v>
      </c>
      <c r="N12" s="59">
        <f>SUM(N13:N40)</f>
        <v>0</v>
      </c>
      <c r="O12" s="60">
        <f>SUM(O13:O40)</f>
        <v>0</v>
      </c>
      <c r="P12" s="61" t="s">
        <v>40</v>
      </c>
    </row>
    <row r="13" spans="1:16" ht="22.5" x14ac:dyDescent="0.25">
      <c r="A13" s="62" t="s">
        <v>50</v>
      </c>
      <c r="B13" s="63" t="s">
        <v>51</v>
      </c>
      <c r="C13" s="64" t="s">
        <v>52</v>
      </c>
      <c r="D13" s="65">
        <v>1519.89</v>
      </c>
      <c r="E13" s="66">
        <v>8.56</v>
      </c>
      <c r="F13" s="67">
        <v>20.7</v>
      </c>
      <c r="G13" s="68">
        <v>10.33</v>
      </c>
      <c r="H13" s="69"/>
      <c r="I13" s="70">
        <f>ROUND('BDI Principal'!D14,2)</f>
        <v>20.7</v>
      </c>
      <c r="J13" s="71">
        <f t="shared" ref="J13:J40" si="0">ROUND((ROUND(H13,2)*I13/100)+ROUND(H13,2),2)</f>
        <v>0</v>
      </c>
      <c r="K13" s="72"/>
      <c r="L13" s="73">
        <f t="shared" ref="L13:L40" si="1">J13-K13</f>
        <v>0</v>
      </c>
      <c r="M13" s="74">
        <f t="shared" ref="M13:M40" si="2">ROUND(K13*D13,2)</f>
        <v>0</v>
      </c>
      <c r="N13" s="75">
        <f t="shared" ref="N13:N40" si="3">O13-M13</f>
        <v>0</v>
      </c>
      <c r="O13" s="76">
        <f t="shared" ref="O13:O40" si="4">ROUND(D13*J13,2)</f>
        <v>0</v>
      </c>
      <c r="P13" s="77" t="s">
        <v>23</v>
      </c>
    </row>
    <row r="14" spans="1:16" ht="33.75" x14ac:dyDescent="0.25">
      <c r="A14" s="78" t="s">
        <v>53</v>
      </c>
      <c r="B14" s="79" t="s">
        <v>54</v>
      </c>
      <c r="C14" s="80" t="s">
        <v>55</v>
      </c>
      <c r="D14" s="81">
        <v>5969.4</v>
      </c>
      <c r="E14" s="82">
        <v>0.98</v>
      </c>
      <c r="F14" s="83">
        <v>20.7</v>
      </c>
      <c r="G14" s="84">
        <v>1.18</v>
      </c>
      <c r="H14" s="85"/>
      <c r="I14" s="86">
        <f>ROUND('BDI Principal'!D14,2)</f>
        <v>20.7</v>
      </c>
      <c r="J14" s="87">
        <f t="shared" si="0"/>
        <v>0</v>
      </c>
      <c r="K14" s="88"/>
      <c r="L14" s="89">
        <f t="shared" si="1"/>
        <v>0</v>
      </c>
      <c r="M14" s="90">
        <f t="shared" si="2"/>
        <v>0</v>
      </c>
      <c r="N14" s="91">
        <f t="shared" si="3"/>
        <v>0</v>
      </c>
      <c r="O14" s="92">
        <f t="shared" si="4"/>
        <v>0</v>
      </c>
      <c r="P14" s="93" t="s">
        <v>23</v>
      </c>
    </row>
    <row r="15" spans="1:16" ht="22.5" x14ac:dyDescent="0.25">
      <c r="A15" s="94" t="s">
        <v>56</v>
      </c>
      <c r="B15" s="95" t="s">
        <v>57</v>
      </c>
      <c r="C15" s="96" t="s">
        <v>52</v>
      </c>
      <c r="D15" s="97">
        <v>397.96</v>
      </c>
      <c r="E15" s="98">
        <v>2.04</v>
      </c>
      <c r="F15" s="99">
        <v>20.7</v>
      </c>
      <c r="G15" s="100">
        <v>2.46</v>
      </c>
      <c r="H15" s="101"/>
      <c r="I15" s="102">
        <f>ROUND('BDI Principal'!D14,2)</f>
        <v>20.7</v>
      </c>
      <c r="J15" s="103">
        <f t="shared" si="0"/>
        <v>0</v>
      </c>
      <c r="K15" s="104"/>
      <c r="L15" s="105">
        <f t="shared" si="1"/>
        <v>0</v>
      </c>
      <c r="M15" s="106">
        <f t="shared" si="2"/>
        <v>0</v>
      </c>
      <c r="N15" s="107">
        <f t="shared" si="3"/>
        <v>0</v>
      </c>
      <c r="O15" s="108">
        <f t="shared" si="4"/>
        <v>0</v>
      </c>
      <c r="P15" s="109" t="s">
        <v>23</v>
      </c>
    </row>
    <row r="16" spans="1:16" ht="33.75" x14ac:dyDescent="0.25">
      <c r="A16" s="110" t="s">
        <v>58</v>
      </c>
      <c r="B16" s="111" t="s">
        <v>59</v>
      </c>
      <c r="C16" s="112" t="s">
        <v>52</v>
      </c>
      <c r="D16" s="113">
        <v>397.96</v>
      </c>
      <c r="E16" s="114">
        <v>1.49</v>
      </c>
      <c r="F16" s="115">
        <v>20.7</v>
      </c>
      <c r="G16" s="116">
        <v>1.8</v>
      </c>
      <c r="H16" s="117"/>
      <c r="I16" s="118">
        <f>ROUND('BDI Principal'!D14,2)</f>
        <v>20.7</v>
      </c>
      <c r="J16" s="119">
        <f t="shared" si="0"/>
        <v>0</v>
      </c>
      <c r="K16" s="120"/>
      <c r="L16" s="121">
        <f t="shared" si="1"/>
        <v>0</v>
      </c>
      <c r="M16" s="122">
        <f t="shared" si="2"/>
        <v>0</v>
      </c>
      <c r="N16" s="123">
        <f t="shared" si="3"/>
        <v>0</v>
      </c>
      <c r="O16" s="124">
        <f t="shared" si="4"/>
        <v>0</v>
      </c>
      <c r="P16" s="125" t="s">
        <v>23</v>
      </c>
    </row>
    <row r="17" spans="1:16" ht="33.75" x14ac:dyDescent="0.25">
      <c r="A17" s="126" t="s">
        <v>60</v>
      </c>
      <c r="B17" s="127" t="s">
        <v>54</v>
      </c>
      <c r="C17" s="128" t="s">
        <v>55</v>
      </c>
      <c r="D17" s="129">
        <v>3979.6</v>
      </c>
      <c r="E17" s="130">
        <v>0.98</v>
      </c>
      <c r="F17" s="131">
        <v>20.7</v>
      </c>
      <c r="G17" s="132">
        <v>1.18</v>
      </c>
      <c r="H17" s="133"/>
      <c r="I17" s="134">
        <f>ROUND('BDI Principal'!D14,2)</f>
        <v>20.7</v>
      </c>
      <c r="J17" s="135">
        <f t="shared" si="0"/>
        <v>0</v>
      </c>
      <c r="K17" s="136"/>
      <c r="L17" s="137">
        <f t="shared" si="1"/>
        <v>0</v>
      </c>
      <c r="M17" s="138">
        <f t="shared" si="2"/>
        <v>0</v>
      </c>
      <c r="N17" s="139">
        <f t="shared" si="3"/>
        <v>0</v>
      </c>
      <c r="O17" s="140">
        <f t="shared" si="4"/>
        <v>0</v>
      </c>
      <c r="P17" s="141" t="s">
        <v>23</v>
      </c>
    </row>
    <row r="18" spans="1:16" x14ac:dyDescent="0.25">
      <c r="A18" s="142" t="s">
        <v>61</v>
      </c>
      <c r="B18" s="143" t="s">
        <v>62</v>
      </c>
      <c r="C18" s="144" t="s">
        <v>63</v>
      </c>
      <c r="D18" s="145">
        <v>831</v>
      </c>
      <c r="E18" s="146">
        <v>130.88999999999999</v>
      </c>
      <c r="F18" s="147">
        <v>20.7</v>
      </c>
      <c r="G18" s="148">
        <v>157.97999999999999</v>
      </c>
      <c r="H18" s="149"/>
      <c r="I18" s="150">
        <f>ROUND('BDI Principal'!D14,2)</f>
        <v>20.7</v>
      </c>
      <c r="J18" s="151">
        <f t="shared" si="0"/>
        <v>0</v>
      </c>
      <c r="K18" s="152"/>
      <c r="L18" s="153">
        <f t="shared" si="1"/>
        <v>0</v>
      </c>
      <c r="M18" s="154">
        <f t="shared" si="2"/>
        <v>0</v>
      </c>
      <c r="N18" s="155">
        <f t="shared" si="3"/>
        <v>0</v>
      </c>
      <c r="O18" s="156">
        <f t="shared" si="4"/>
        <v>0</v>
      </c>
      <c r="P18" s="157" t="s">
        <v>23</v>
      </c>
    </row>
    <row r="19" spans="1:16" ht="33.75" x14ac:dyDescent="0.25">
      <c r="A19" s="158" t="s">
        <v>64</v>
      </c>
      <c r="B19" s="159" t="s">
        <v>65</v>
      </c>
      <c r="C19" s="160" t="s">
        <v>52</v>
      </c>
      <c r="D19" s="161">
        <v>24.79</v>
      </c>
      <c r="E19" s="162">
        <v>151.55000000000001</v>
      </c>
      <c r="F19" s="163">
        <v>20.7</v>
      </c>
      <c r="G19" s="164">
        <v>182.92</v>
      </c>
      <c r="H19" s="165"/>
      <c r="I19" s="166">
        <f>ROUND('BDI Principal'!D14,2)</f>
        <v>20.7</v>
      </c>
      <c r="J19" s="167">
        <f t="shared" si="0"/>
        <v>0</v>
      </c>
      <c r="K19" s="168"/>
      <c r="L19" s="169">
        <f t="shared" si="1"/>
        <v>0</v>
      </c>
      <c r="M19" s="170">
        <f t="shared" si="2"/>
        <v>0</v>
      </c>
      <c r="N19" s="171">
        <f t="shared" si="3"/>
        <v>0</v>
      </c>
      <c r="O19" s="172">
        <f t="shared" si="4"/>
        <v>0</v>
      </c>
      <c r="P19" s="173" t="s">
        <v>23</v>
      </c>
    </row>
    <row r="20" spans="1:16" ht="22.5" x14ac:dyDescent="0.25">
      <c r="A20" s="174" t="s">
        <v>66</v>
      </c>
      <c r="B20" s="175" t="s">
        <v>67</v>
      </c>
      <c r="C20" s="176" t="s">
        <v>55</v>
      </c>
      <c r="D20" s="177">
        <v>369.37</v>
      </c>
      <c r="E20" s="178">
        <v>0.79</v>
      </c>
      <c r="F20" s="179">
        <v>20.7</v>
      </c>
      <c r="G20" s="180">
        <v>0.95</v>
      </c>
      <c r="H20" s="181"/>
      <c r="I20" s="182">
        <f>ROUND('BDI Principal'!D14,2)</f>
        <v>20.7</v>
      </c>
      <c r="J20" s="183">
        <f t="shared" si="0"/>
        <v>0</v>
      </c>
      <c r="K20" s="184"/>
      <c r="L20" s="185">
        <f t="shared" si="1"/>
        <v>0</v>
      </c>
      <c r="M20" s="186">
        <f t="shared" si="2"/>
        <v>0</v>
      </c>
      <c r="N20" s="187">
        <f t="shared" si="3"/>
        <v>0</v>
      </c>
      <c r="O20" s="188">
        <f t="shared" si="4"/>
        <v>0</v>
      </c>
      <c r="P20" s="189" t="s">
        <v>23</v>
      </c>
    </row>
    <row r="21" spans="1:16" ht="22.5" x14ac:dyDescent="0.25">
      <c r="A21" s="190" t="s">
        <v>68</v>
      </c>
      <c r="B21" s="191" t="s">
        <v>69</v>
      </c>
      <c r="C21" s="192" t="s">
        <v>70</v>
      </c>
      <c r="D21" s="193">
        <v>47</v>
      </c>
      <c r="E21" s="194">
        <v>94.26</v>
      </c>
      <c r="F21" s="195">
        <v>20.7</v>
      </c>
      <c r="G21" s="196">
        <v>113.77</v>
      </c>
      <c r="H21" s="197"/>
      <c r="I21" s="198">
        <f>ROUND('BDI Principal'!D14,2)</f>
        <v>20.7</v>
      </c>
      <c r="J21" s="199">
        <f t="shared" si="0"/>
        <v>0</v>
      </c>
      <c r="K21" s="200"/>
      <c r="L21" s="201">
        <f t="shared" si="1"/>
        <v>0</v>
      </c>
      <c r="M21" s="202">
        <f t="shared" si="2"/>
        <v>0</v>
      </c>
      <c r="N21" s="203">
        <f t="shared" si="3"/>
        <v>0</v>
      </c>
      <c r="O21" s="204">
        <f t="shared" si="4"/>
        <v>0</v>
      </c>
      <c r="P21" s="205" t="s">
        <v>23</v>
      </c>
    </row>
    <row r="22" spans="1:16" ht="22.5" x14ac:dyDescent="0.25">
      <c r="A22" s="206" t="s">
        <v>71</v>
      </c>
      <c r="B22" s="207" t="s">
        <v>72</v>
      </c>
      <c r="C22" s="208" t="s">
        <v>70</v>
      </c>
      <c r="D22" s="209">
        <v>94</v>
      </c>
      <c r="E22" s="210">
        <v>204.88</v>
      </c>
      <c r="F22" s="211">
        <v>20.7</v>
      </c>
      <c r="G22" s="212">
        <v>247.29</v>
      </c>
      <c r="H22" s="213"/>
      <c r="I22" s="214">
        <f>ROUND('BDI Principal'!D14,2)</f>
        <v>20.7</v>
      </c>
      <c r="J22" s="215">
        <f t="shared" si="0"/>
        <v>0</v>
      </c>
      <c r="K22" s="216"/>
      <c r="L22" s="217">
        <f t="shared" si="1"/>
        <v>0</v>
      </c>
      <c r="M22" s="218">
        <f t="shared" si="2"/>
        <v>0</v>
      </c>
      <c r="N22" s="219">
        <f t="shared" si="3"/>
        <v>0</v>
      </c>
      <c r="O22" s="220">
        <f t="shared" si="4"/>
        <v>0</v>
      </c>
      <c r="P22" s="221" t="s">
        <v>23</v>
      </c>
    </row>
    <row r="23" spans="1:16" ht="22.5" x14ac:dyDescent="0.25">
      <c r="A23" s="222" t="s">
        <v>73</v>
      </c>
      <c r="B23" s="223" t="s">
        <v>74</v>
      </c>
      <c r="C23" s="224" t="s">
        <v>70</v>
      </c>
      <c r="D23" s="225">
        <v>173</v>
      </c>
      <c r="E23" s="226">
        <v>315.06</v>
      </c>
      <c r="F23" s="227">
        <v>20.7</v>
      </c>
      <c r="G23" s="228">
        <v>380.28</v>
      </c>
      <c r="H23" s="229"/>
      <c r="I23" s="230">
        <f>ROUND('BDI Principal'!D14,2)</f>
        <v>20.7</v>
      </c>
      <c r="J23" s="231">
        <f t="shared" si="0"/>
        <v>0</v>
      </c>
      <c r="K23" s="232"/>
      <c r="L23" s="233">
        <f t="shared" si="1"/>
        <v>0</v>
      </c>
      <c r="M23" s="234">
        <f t="shared" si="2"/>
        <v>0</v>
      </c>
      <c r="N23" s="235">
        <f t="shared" si="3"/>
        <v>0</v>
      </c>
      <c r="O23" s="236">
        <f t="shared" si="4"/>
        <v>0</v>
      </c>
      <c r="P23" s="237" t="s">
        <v>23</v>
      </c>
    </row>
    <row r="24" spans="1:16" ht="33.75" x14ac:dyDescent="0.25">
      <c r="A24" s="238" t="s">
        <v>75</v>
      </c>
      <c r="B24" s="239" t="s">
        <v>76</v>
      </c>
      <c r="C24" s="240" t="s">
        <v>70</v>
      </c>
      <c r="D24" s="241">
        <v>38</v>
      </c>
      <c r="E24" s="242">
        <v>57.16</v>
      </c>
      <c r="F24" s="243">
        <v>20.7</v>
      </c>
      <c r="G24" s="244">
        <v>68.989999999999995</v>
      </c>
      <c r="H24" s="245"/>
      <c r="I24" s="246">
        <f>ROUND('BDI Principal'!D14,2)</f>
        <v>20.7</v>
      </c>
      <c r="J24" s="247">
        <f t="shared" si="0"/>
        <v>0</v>
      </c>
      <c r="K24" s="248"/>
      <c r="L24" s="249">
        <f t="shared" si="1"/>
        <v>0</v>
      </c>
      <c r="M24" s="250">
        <f t="shared" si="2"/>
        <v>0</v>
      </c>
      <c r="N24" s="251">
        <f t="shared" si="3"/>
        <v>0</v>
      </c>
      <c r="O24" s="252">
        <f t="shared" si="4"/>
        <v>0</v>
      </c>
      <c r="P24" s="253" t="s">
        <v>23</v>
      </c>
    </row>
    <row r="25" spans="1:16" ht="33.75" x14ac:dyDescent="0.25">
      <c r="A25" s="254" t="s">
        <v>77</v>
      </c>
      <c r="B25" s="255" t="s">
        <v>78</v>
      </c>
      <c r="C25" s="256" t="s">
        <v>70</v>
      </c>
      <c r="D25" s="257">
        <v>134</v>
      </c>
      <c r="E25" s="258">
        <v>83</v>
      </c>
      <c r="F25" s="259">
        <v>20.7</v>
      </c>
      <c r="G25" s="260">
        <v>100.18</v>
      </c>
      <c r="H25" s="261"/>
      <c r="I25" s="262">
        <f>ROUND('BDI Principal'!D14,2)</f>
        <v>20.7</v>
      </c>
      <c r="J25" s="263">
        <f t="shared" si="0"/>
        <v>0</v>
      </c>
      <c r="K25" s="264"/>
      <c r="L25" s="265">
        <f t="shared" si="1"/>
        <v>0</v>
      </c>
      <c r="M25" s="266">
        <f t="shared" si="2"/>
        <v>0</v>
      </c>
      <c r="N25" s="267">
        <f t="shared" si="3"/>
        <v>0</v>
      </c>
      <c r="O25" s="268">
        <f t="shared" si="4"/>
        <v>0</v>
      </c>
      <c r="P25" s="269" t="s">
        <v>23</v>
      </c>
    </row>
    <row r="26" spans="1:16" x14ac:dyDescent="0.25">
      <c r="A26" s="270" t="s">
        <v>79</v>
      </c>
      <c r="B26" s="271" t="s">
        <v>80</v>
      </c>
      <c r="C26" s="272" t="s">
        <v>81</v>
      </c>
      <c r="D26" s="273">
        <v>5</v>
      </c>
      <c r="E26" s="274">
        <v>1858.09</v>
      </c>
      <c r="F26" s="275">
        <v>20.7</v>
      </c>
      <c r="G26" s="276">
        <v>2242.71</v>
      </c>
      <c r="H26" s="277"/>
      <c r="I26" s="278">
        <f>ROUND('BDI Principal'!D14,2)</f>
        <v>20.7</v>
      </c>
      <c r="J26" s="279">
        <f t="shared" si="0"/>
        <v>0</v>
      </c>
      <c r="K26" s="280"/>
      <c r="L26" s="281">
        <f t="shared" si="1"/>
        <v>0</v>
      </c>
      <c r="M26" s="282">
        <f t="shared" si="2"/>
        <v>0</v>
      </c>
      <c r="N26" s="283">
        <f t="shared" si="3"/>
        <v>0</v>
      </c>
      <c r="O26" s="284">
        <f t="shared" si="4"/>
        <v>0</v>
      </c>
      <c r="P26" s="285" t="s">
        <v>23</v>
      </c>
    </row>
    <row r="27" spans="1:16" ht="22.5" x14ac:dyDescent="0.25">
      <c r="A27" s="286" t="s">
        <v>82</v>
      </c>
      <c r="B27" s="287" t="s">
        <v>83</v>
      </c>
      <c r="C27" s="288" t="s">
        <v>81</v>
      </c>
      <c r="D27" s="289">
        <v>1</v>
      </c>
      <c r="E27" s="290">
        <v>2295.9</v>
      </c>
      <c r="F27" s="291">
        <v>20.7</v>
      </c>
      <c r="G27" s="292">
        <v>2771.15</v>
      </c>
      <c r="H27" s="293"/>
      <c r="I27" s="294">
        <f>ROUND('BDI Principal'!D14,2)</f>
        <v>20.7</v>
      </c>
      <c r="J27" s="295">
        <f t="shared" si="0"/>
        <v>0</v>
      </c>
      <c r="K27" s="296"/>
      <c r="L27" s="297">
        <f t="shared" si="1"/>
        <v>0</v>
      </c>
      <c r="M27" s="298">
        <f t="shared" si="2"/>
        <v>0</v>
      </c>
      <c r="N27" s="299">
        <f t="shared" si="3"/>
        <v>0</v>
      </c>
      <c r="O27" s="300">
        <f t="shared" si="4"/>
        <v>0</v>
      </c>
      <c r="P27" s="301" t="s">
        <v>23</v>
      </c>
    </row>
    <row r="28" spans="1:16" ht="22.5" x14ac:dyDescent="0.25">
      <c r="A28" s="302" t="s">
        <v>84</v>
      </c>
      <c r="B28" s="303" t="s">
        <v>85</v>
      </c>
      <c r="C28" s="304" t="s">
        <v>81</v>
      </c>
      <c r="D28" s="305">
        <v>4</v>
      </c>
      <c r="E28" s="306">
        <v>5104.71</v>
      </c>
      <c r="F28" s="307">
        <v>20.7</v>
      </c>
      <c r="G28" s="308">
        <v>6161.38</v>
      </c>
      <c r="H28" s="309"/>
      <c r="I28" s="310">
        <f>ROUND('BDI Principal'!D14,2)</f>
        <v>20.7</v>
      </c>
      <c r="J28" s="311">
        <f t="shared" si="0"/>
        <v>0</v>
      </c>
      <c r="K28" s="312"/>
      <c r="L28" s="313">
        <f t="shared" si="1"/>
        <v>0</v>
      </c>
      <c r="M28" s="314">
        <f t="shared" si="2"/>
        <v>0</v>
      </c>
      <c r="N28" s="315">
        <f t="shared" si="3"/>
        <v>0</v>
      </c>
      <c r="O28" s="316">
        <f t="shared" si="4"/>
        <v>0</v>
      </c>
      <c r="P28" s="317" t="s">
        <v>23</v>
      </c>
    </row>
    <row r="29" spans="1:16" ht="22.5" x14ac:dyDescent="0.25">
      <c r="A29" s="318" t="s">
        <v>86</v>
      </c>
      <c r="B29" s="319" t="s">
        <v>87</v>
      </c>
      <c r="C29" s="320" t="s">
        <v>81</v>
      </c>
      <c r="D29" s="321">
        <v>4</v>
      </c>
      <c r="E29" s="322">
        <v>2077.7199999999998</v>
      </c>
      <c r="F29" s="323">
        <v>20.7</v>
      </c>
      <c r="G29" s="324">
        <v>2507.81</v>
      </c>
      <c r="H29" s="325"/>
      <c r="I29" s="326">
        <f>ROUND('BDI Principal'!D14,2)</f>
        <v>20.7</v>
      </c>
      <c r="J29" s="327">
        <f t="shared" si="0"/>
        <v>0</v>
      </c>
      <c r="K29" s="328"/>
      <c r="L29" s="329">
        <f t="shared" si="1"/>
        <v>0</v>
      </c>
      <c r="M29" s="330">
        <f t="shared" si="2"/>
        <v>0</v>
      </c>
      <c r="N29" s="331">
        <f t="shared" si="3"/>
        <v>0</v>
      </c>
      <c r="O29" s="332">
        <f t="shared" si="4"/>
        <v>0</v>
      </c>
      <c r="P29" s="333" t="s">
        <v>23</v>
      </c>
    </row>
    <row r="30" spans="1:16" ht="22.5" x14ac:dyDescent="0.25">
      <c r="A30" s="334" t="s">
        <v>88</v>
      </c>
      <c r="B30" s="335" t="s">
        <v>89</v>
      </c>
      <c r="C30" s="336" t="s">
        <v>81</v>
      </c>
      <c r="D30" s="337">
        <v>4</v>
      </c>
      <c r="E30" s="338">
        <v>322.32</v>
      </c>
      <c r="F30" s="339">
        <v>20.7</v>
      </c>
      <c r="G30" s="340">
        <v>389.04</v>
      </c>
      <c r="H30" s="341"/>
      <c r="I30" s="342">
        <f>ROUND('BDI Principal'!D14,2)</f>
        <v>20.7</v>
      </c>
      <c r="J30" s="343">
        <f t="shared" si="0"/>
        <v>0</v>
      </c>
      <c r="K30" s="344"/>
      <c r="L30" s="345">
        <f t="shared" si="1"/>
        <v>0</v>
      </c>
      <c r="M30" s="346">
        <f t="shared" si="2"/>
        <v>0</v>
      </c>
      <c r="N30" s="347">
        <f t="shared" si="3"/>
        <v>0</v>
      </c>
      <c r="O30" s="348">
        <f t="shared" si="4"/>
        <v>0</v>
      </c>
      <c r="P30" s="349" t="s">
        <v>23</v>
      </c>
    </row>
    <row r="31" spans="1:16" ht="22.5" x14ac:dyDescent="0.25">
      <c r="A31" s="350" t="s">
        <v>90</v>
      </c>
      <c r="B31" s="351" t="s">
        <v>91</v>
      </c>
      <c r="C31" s="352" t="s">
        <v>81</v>
      </c>
      <c r="D31" s="353">
        <v>1</v>
      </c>
      <c r="E31" s="354">
        <v>3340.14</v>
      </c>
      <c r="F31" s="355">
        <v>20.7</v>
      </c>
      <c r="G31" s="356">
        <v>4031.55</v>
      </c>
      <c r="H31" s="357"/>
      <c r="I31" s="358">
        <f>ROUND('BDI Principal'!D14,2)</f>
        <v>20.7</v>
      </c>
      <c r="J31" s="359">
        <f t="shared" si="0"/>
        <v>0</v>
      </c>
      <c r="K31" s="360"/>
      <c r="L31" s="361">
        <f t="shared" si="1"/>
        <v>0</v>
      </c>
      <c r="M31" s="362">
        <f t="shared" si="2"/>
        <v>0</v>
      </c>
      <c r="N31" s="363">
        <f t="shared" si="3"/>
        <v>0</v>
      </c>
      <c r="O31" s="364">
        <f t="shared" si="4"/>
        <v>0</v>
      </c>
      <c r="P31" s="365" t="s">
        <v>23</v>
      </c>
    </row>
    <row r="32" spans="1:16" ht="22.5" x14ac:dyDescent="0.25">
      <c r="A32" s="366" t="s">
        <v>92</v>
      </c>
      <c r="B32" s="367" t="s">
        <v>93</v>
      </c>
      <c r="C32" s="368" t="s">
        <v>81</v>
      </c>
      <c r="D32" s="369">
        <v>1</v>
      </c>
      <c r="E32" s="370">
        <v>623.03</v>
      </c>
      <c r="F32" s="371">
        <v>20.7</v>
      </c>
      <c r="G32" s="372">
        <v>752</v>
      </c>
      <c r="H32" s="373"/>
      <c r="I32" s="374">
        <f>ROUND('BDI Principal'!D14,2)</f>
        <v>20.7</v>
      </c>
      <c r="J32" s="375">
        <f t="shared" si="0"/>
        <v>0</v>
      </c>
      <c r="K32" s="376"/>
      <c r="L32" s="377">
        <f t="shared" si="1"/>
        <v>0</v>
      </c>
      <c r="M32" s="378">
        <f t="shared" si="2"/>
        <v>0</v>
      </c>
      <c r="N32" s="379">
        <f t="shared" si="3"/>
        <v>0</v>
      </c>
      <c r="O32" s="380">
        <f t="shared" si="4"/>
        <v>0</v>
      </c>
      <c r="P32" s="381" t="s">
        <v>23</v>
      </c>
    </row>
    <row r="33" spans="1:16" ht="22.5" x14ac:dyDescent="0.25">
      <c r="A33" s="382" t="s">
        <v>94</v>
      </c>
      <c r="B33" s="383" t="s">
        <v>95</v>
      </c>
      <c r="C33" s="384" t="s">
        <v>81</v>
      </c>
      <c r="D33" s="385">
        <v>1</v>
      </c>
      <c r="E33" s="386">
        <v>870.15</v>
      </c>
      <c r="F33" s="387">
        <v>20.7</v>
      </c>
      <c r="G33" s="388">
        <v>1050.27</v>
      </c>
      <c r="H33" s="389"/>
      <c r="I33" s="390">
        <f>ROUND('BDI Principal'!D14,2)</f>
        <v>20.7</v>
      </c>
      <c r="J33" s="391">
        <f t="shared" si="0"/>
        <v>0</v>
      </c>
      <c r="K33" s="392"/>
      <c r="L33" s="393">
        <f t="shared" si="1"/>
        <v>0</v>
      </c>
      <c r="M33" s="394">
        <f t="shared" si="2"/>
        <v>0</v>
      </c>
      <c r="N33" s="395">
        <f t="shared" si="3"/>
        <v>0</v>
      </c>
      <c r="O33" s="396">
        <f t="shared" si="4"/>
        <v>0</v>
      </c>
      <c r="P33" s="397" t="s">
        <v>23</v>
      </c>
    </row>
    <row r="34" spans="1:16" ht="22.5" x14ac:dyDescent="0.25">
      <c r="A34" s="398" t="s">
        <v>96</v>
      </c>
      <c r="B34" s="399" t="s">
        <v>97</v>
      </c>
      <c r="C34" s="400" t="s">
        <v>81</v>
      </c>
      <c r="D34" s="401">
        <v>1</v>
      </c>
      <c r="E34" s="402">
        <v>1550.17</v>
      </c>
      <c r="F34" s="403">
        <v>20.7</v>
      </c>
      <c r="G34" s="404">
        <v>1871.06</v>
      </c>
      <c r="H34" s="405"/>
      <c r="I34" s="406">
        <f>ROUND('BDI Principal'!D14,2)</f>
        <v>20.7</v>
      </c>
      <c r="J34" s="407">
        <f t="shared" si="0"/>
        <v>0</v>
      </c>
      <c r="K34" s="408"/>
      <c r="L34" s="409">
        <f t="shared" si="1"/>
        <v>0</v>
      </c>
      <c r="M34" s="410">
        <f t="shared" si="2"/>
        <v>0</v>
      </c>
      <c r="N34" s="411">
        <f t="shared" si="3"/>
        <v>0</v>
      </c>
      <c r="O34" s="412">
        <f t="shared" si="4"/>
        <v>0</v>
      </c>
      <c r="P34" s="413" t="s">
        <v>23</v>
      </c>
    </row>
    <row r="35" spans="1:16" x14ac:dyDescent="0.25">
      <c r="A35" s="414" t="s">
        <v>98</v>
      </c>
      <c r="B35" s="415" t="s">
        <v>99</v>
      </c>
      <c r="C35" s="416" t="s">
        <v>81</v>
      </c>
      <c r="D35" s="417">
        <v>1</v>
      </c>
      <c r="E35" s="418">
        <v>866.17</v>
      </c>
      <c r="F35" s="419">
        <v>20.7</v>
      </c>
      <c r="G35" s="420">
        <v>1045.47</v>
      </c>
      <c r="H35" s="421"/>
      <c r="I35" s="422">
        <f>ROUND('BDI Principal'!D14,2)</f>
        <v>20.7</v>
      </c>
      <c r="J35" s="423">
        <f t="shared" si="0"/>
        <v>0</v>
      </c>
      <c r="K35" s="424"/>
      <c r="L35" s="425">
        <f t="shared" si="1"/>
        <v>0</v>
      </c>
      <c r="M35" s="426">
        <f t="shared" si="2"/>
        <v>0</v>
      </c>
      <c r="N35" s="427">
        <f t="shared" si="3"/>
        <v>0</v>
      </c>
      <c r="O35" s="428">
        <f t="shared" si="4"/>
        <v>0</v>
      </c>
      <c r="P35" s="429" t="s">
        <v>23</v>
      </c>
    </row>
    <row r="36" spans="1:16" ht="22.5" x14ac:dyDescent="0.25">
      <c r="A36" s="430" t="s">
        <v>100</v>
      </c>
      <c r="B36" s="431" t="s">
        <v>101</v>
      </c>
      <c r="C36" s="432" t="s">
        <v>81</v>
      </c>
      <c r="D36" s="433">
        <v>1</v>
      </c>
      <c r="E36" s="434">
        <v>753.77</v>
      </c>
      <c r="F36" s="435">
        <v>20.7</v>
      </c>
      <c r="G36" s="436">
        <v>909.8</v>
      </c>
      <c r="H36" s="437"/>
      <c r="I36" s="438">
        <f>ROUND('BDI Principal'!D14,2)</f>
        <v>20.7</v>
      </c>
      <c r="J36" s="439">
        <f t="shared" si="0"/>
        <v>0</v>
      </c>
      <c r="K36" s="440"/>
      <c r="L36" s="441">
        <f t="shared" si="1"/>
        <v>0</v>
      </c>
      <c r="M36" s="442">
        <f t="shared" si="2"/>
        <v>0</v>
      </c>
      <c r="N36" s="443">
        <f t="shared" si="3"/>
        <v>0</v>
      </c>
      <c r="O36" s="444">
        <f t="shared" si="4"/>
        <v>0</v>
      </c>
      <c r="P36" s="445" t="s">
        <v>23</v>
      </c>
    </row>
    <row r="37" spans="1:16" ht="22.5" x14ac:dyDescent="0.25">
      <c r="A37" s="446" t="s">
        <v>102</v>
      </c>
      <c r="B37" s="447" t="s">
        <v>103</v>
      </c>
      <c r="C37" s="448" t="s">
        <v>81</v>
      </c>
      <c r="D37" s="449">
        <v>1</v>
      </c>
      <c r="E37" s="450">
        <v>951.9</v>
      </c>
      <c r="F37" s="451">
        <v>20.7</v>
      </c>
      <c r="G37" s="452">
        <v>1148.94</v>
      </c>
      <c r="H37" s="453"/>
      <c r="I37" s="454">
        <f>ROUND('BDI Principal'!D14,2)</f>
        <v>20.7</v>
      </c>
      <c r="J37" s="455">
        <f t="shared" si="0"/>
        <v>0</v>
      </c>
      <c r="K37" s="456"/>
      <c r="L37" s="457">
        <f t="shared" si="1"/>
        <v>0</v>
      </c>
      <c r="M37" s="458">
        <f t="shared" si="2"/>
        <v>0</v>
      </c>
      <c r="N37" s="459">
        <f t="shared" si="3"/>
        <v>0</v>
      </c>
      <c r="O37" s="460">
        <f t="shared" si="4"/>
        <v>0</v>
      </c>
      <c r="P37" s="461" t="s">
        <v>23</v>
      </c>
    </row>
    <row r="38" spans="1:16" ht="22.5" x14ac:dyDescent="0.25">
      <c r="A38" s="462" t="s">
        <v>104</v>
      </c>
      <c r="B38" s="463" t="s">
        <v>51</v>
      </c>
      <c r="C38" s="464" t="s">
        <v>52</v>
      </c>
      <c r="D38" s="465">
        <v>20</v>
      </c>
      <c r="E38" s="466">
        <v>8.56</v>
      </c>
      <c r="F38" s="467">
        <v>20.7</v>
      </c>
      <c r="G38" s="468">
        <v>10.33</v>
      </c>
      <c r="H38" s="469"/>
      <c r="I38" s="470">
        <f>ROUND('BDI Principal'!D14,2)</f>
        <v>20.7</v>
      </c>
      <c r="J38" s="471">
        <f t="shared" si="0"/>
        <v>0</v>
      </c>
      <c r="K38" s="472"/>
      <c r="L38" s="473">
        <f t="shared" si="1"/>
        <v>0</v>
      </c>
      <c r="M38" s="474">
        <f t="shared" si="2"/>
        <v>0</v>
      </c>
      <c r="N38" s="475">
        <f t="shared" si="3"/>
        <v>0</v>
      </c>
      <c r="O38" s="476">
        <f t="shared" si="4"/>
        <v>0</v>
      </c>
      <c r="P38" s="477" t="s">
        <v>23</v>
      </c>
    </row>
    <row r="39" spans="1:16" x14ac:dyDescent="0.25">
      <c r="A39" s="478" t="s">
        <v>105</v>
      </c>
      <c r="B39" s="479" t="s">
        <v>106</v>
      </c>
      <c r="C39" s="480" t="s">
        <v>70</v>
      </c>
      <c r="D39" s="481">
        <v>50</v>
      </c>
      <c r="E39" s="482">
        <v>124.43</v>
      </c>
      <c r="F39" s="483">
        <v>20.7</v>
      </c>
      <c r="G39" s="484">
        <v>150.19</v>
      </c>
      <c r="H39" s="485"/>
      <c r="I39" s="486">
        <f>ROUND('BDI Principal'!D14,2)</f>
        <v>20.7</v>
      </c>
      <c r="J39" s="487">
        <f t="shared" si="0"/>
        <v>0</v>
      </c>
      <c r="K39" s="488"/>
      <c r="L39" s="489">
        <f t="shared" si="1"/>
        <v>0</v>
      </c>
      <c r="M39" s="490">
        <f t="shared" si="2"/>
        <v>0</v>
      </c>
      <c r="N39" s="491">
        <f t="shared" si="3"/>
        <v>0</v>
      </c>
      <c r="O39" s="492">
        <f t="shared" si="4"/>
        <v>0</v>
      </c>
      <c r="P39" s="493" t="s">
        <v>23</v>
      </c>
    </row>
    <row r="40" spans="1:16" ht="33.75" x14ac:dyDescent="0.25">
      <c r="A40" s="494" t="s">
        <v>107</v>
      </c>
      <c r="B40" s="495" t="s">
        <v>108</v>
      </c>
      <c r="C40" s="496" t="s">
        <v>70</v>
      </c>
      <c r="D40" s="497">
        <v>215</v>
      </c>
      <c r="E40" s="498">
        <v>10.29</v>
      </c>
      <c r="F40" s="499">
        <v>20.7</v>
      </c>
      <c r="G40" s="500">
        <v>12.42</v>
      </c>
      <c r="H40" s="501"/>
      <c r="I40" s="502">
        <f>ROUND('BDI Principal'!D14,2)</f>
        <v>20.7</v>
      </c>
      <c r="J40" s="503">
        <f t="shared" si="0"/>
        <v>0</v>
      </c>
      <c r="K40" s="504"/>
      <c r="L40" s="505">
        <f t="shared" si="1"/>
        <v>0</v>
      </c>
      <c r="M40" s="506">
        <f t="shared" si="2"/>
        <v>0</v>
      </c>
      <c r="N40" s="507">
        <f t="shared" si="3"/>
        <v>0</v>
      </c>
      <c r="O40" s="508">
        <f t="shared" si="4"/>
        <v>0</v>
      </c>
      <c r="P40" s="509" t="s">
        <v>23</v>
      </c>
    </row>
    <row r="41" spans="1:16" x14ac:dyDescent="0.25">
      <c r="A41" s="510" t="s">
        <v>109</v>
      </c>
      <c r="B41" s="1675" t="s">
        <v>110</v>
      </c>
      <c r="C41" s="1676"/>
      <c r="D41" s="1677"/>
      <c r="E41" s="1678"/>
      <c r="F41" s="1679"/>
      <c r="G41" s="1680"/>
      <c r="H41" s="1681"/>
      <c r="I41" s="1682"/>
      <c r="J41" s="1683"/>
      <c r="K41" s="1684"/>
      <c r="L41" s="1685"/>
      <c r="M41" s="511">
        <f>SUM(M42:M48)</f>
        <v>0</v>
      </c>
      <c r="N41" s="512">
        <f>SUM(N42:N48)</f>
        <v>0</v>
      </c>
      <c r="O41" s="513">
        <f>SUM(O42:O48)</f>
        <v>0</v>
      </c>
      <c r="P41" s="514" t="s">
        <v>40</v>
      </c>
    </row>
    <row r="42" spans="1:16" ht="56.25" x14ac:dyDescent="0.25">
      <c r="A42" s="515" t="s">
        <v>111</v>
      </c>
      <c r="B42" s="516" t="s">
        <v>112</v>
      </c>
      <c r="C42" s="517" t="s">
        <v>52</v>
      </c>
      <c r="D42" s="518">
        <v>47.45</v>
      </c>
      <c r="E42" s="519">
        <v>9.0299999999999994</v>
      </c>
      <c r="F42" s="520">
        <v>20.7</v>
      </c>
      <c r="G42" s="521">
        <v>10.9</v>
      </c>
      <c r="H42" s="522"/>
      <c r="I42" s="523">
        <f>ROUND('BDI Principal'!D14,2)</f>
        <v>20.7</v>
      </c>
      <c r="J42" s="524">
        <f t="shared" ref="J42:J48" si="5">ROUND((ROUND(H42,2)*I42/100)+ROUND(H42,2),2)</f>
        <v>0</v>
      </c>
      <c r="K42" s="525"/>
      <c r="L42" s="526">
        <f t="shared" ref="L42:L48" si="6">J42-K42</f>
        <v>0</v>
      </c>
      <c r="M42" s="527">
        <f t="shared" ref="M42:M48" si="7">ROUND(K42*D42,2)</f>
        <v>0</v>
      </c>
      <c r="N42" s="528">
        <f t="shared" ref="N42:N48" si="8">O42-M42</f>
        <v>0</v>
      </c>
      <c r="O42" s="529">
        <f t="shared" ref="O42:O48" si="9">ROUND(D42*J42,2)</f>
        <v>0</v>
      </c>
      <c r="P42" s="530" t="s">
        <v>23</v>
      </c>
    </row>
    <row r="43" spans="1:16" ht="33.75" x14ac:dyDescent="0.25">
      <c r="A43" s="531" t="s">
        <v>113</v>
      </c>
      <c r="B43" s="532" t="s">
        <v>59</v>
      </c>
      <c r="C43" s="533" t="s">
        <v>52</v>
      </c>
      <c r="D43" s="534">
        <v>4256.87</v>
      </c>
      <c r="E43" s="535">
        <v>1.49</v>
      </c>
      <c r="F43" s="536">
        <v>20.7</v>
      </c>
      <c r="G43" s="537">
        <v>1.8</v>
      </c>
      <c r="H43" s="538"/>
      <c r="I43" s="539">
        <f>ROUND('BDI Principal'!D14,2)</f>
        <v>20.7</v>
      </c>
      <c r="J43" s="540">
        <f t="shared" si="5"/>
        <v>0</v>
      </c>
      <c r="K43" s="541"/>
      <c r="L43" s="542">
        <f t="shared" si="6"/>
        <v>0</v>
      </c>
      <c r="M43" s="543">
        <f t="shared" si="7"/>
        <v>0</v>
      </c>
      <c r="N43" s="544">
        <f t="shared" si="8"/>
        <v>0</v>
      </c>
      <c r="O43" s="545">
        <f t="shared" si="9"/>
        <v>0</v>
      </c>
      <c r="P43" s="546" t="s">
        <v>23</v>
      </c>
    </row>
    <row r="44" spans="1:16" ht="22.5" x14ac:dyDescent="0.25">
      <c r="A44" s="547" t="s">
        <v>114</v>
      </c>
      <c r="B44" s="548" t="s">
        <v>67</v>
      </c>
      <c r="C44" s="549" t="s">
        <v>55</v>
      </c>
      <c r="D44" s="550">
        <v>63853.05</v>
      </c>
      <c r="E44" s="551">
        <v>0.79</v>
      </c>
      <c r="F44" s="552">
        <v>20.7</v>
      </c>
      <c r="G44" s="553">
        <v>0.95</v>
      </c>
      <c r="H44" s="554"/>
      <c r="I44" s="555">
        <f>ROUND('BDI Principal'!D14,2)</f>
        <v>20.7</v>
      </c>
      <c r="J44" s="556">
        <f t="shared" si="5"/>
        <v>0</v>
      </c>
      <c r="K44" s="557"/>
      <c r="L44" s="558">
        <f t="shared" si="6"/>
        <v>0</v>
      </c>
      <c r="M44" s="559">
        <f t="shared" si="7"/>
        <v>0</v>
      </c>
      <c r="N44" s="560">
        <f t="shared" si="8"/>
        <v>0</v>
      </c>
      <c r="O44" s="561">
        <f t="shared" si="9"/>
        <v>0</v>
      </c>
      <c r="P44" s="562" t="s">
        <v>23</v>
      </c>
    </row>
    <row r="45" spans="1:16" ht="22.5" x14ac:dyDescent="0.25">
      <c r="A45" s="563" t="s">
        <v>115</v>
      </c>
      <c r="B45" s="564" t="s">
        <v>57</v>
      </c>
      <c r="C45" s="565" t="s">
        <v>52</v>
      </c>
      <c r="D45" s="566">
        <v>4256.87</v>
      </c>
      <c r="E45" s="567">
        <v>2.04</v>
      </c>
      <c r="F45" s="568">
        <v>20.7</v>
      </c>
      <c r="G45" s="569">
        <v>2.46</v>
      </c>
      <c r="H45" s="570"/>
      <c r="I45" s="571">
        <f>ROUND('BDI Principal'!D14,2)</f>
        <v>20.7</v>
      </c>
      <c r="J45" s="572">
        <f t="shared" si="5"/>
        <v>0</v>
      </c>
      <c r="K45" s="573"/>
      <c r="L45" s="574">
        <f t="shared" si="6"/>
        <v>0</v>
      </c>
      <c r="M45" s="575">
        <f t="shared" si="7"/>
        <v>0</v>
      </c>
      <c r="N45" s="576">
        <f t="shared" si="8"/>
        <v>0</v>
      </c>
      <c r="O45" s="577">
        <f t="shared" si="9"/>
        <v>0</v>
      </c>
      <c r="P45" s="578" t="s">
        <v>23</v>
      </c>
    </row>
    <row r="46" spans="1:16" ht="22.5" x14ac:dyDescent="0.25">
      <c r="A46" s="579" t="s">
        <v>116</v>
      </c>
      <c r="B46" s="580" t="s">
        <v>117</v>
      </c>
      <c r="C46" s="581" t="s">
        <v>52</v>
      </c>
      <c r="D46" s="582">
        <v>36.5</v>
      </c>
      <c r="E46" s="583">
        <v>5.17</v>
      </c>
      <c r="F46" s="584">
        <v>20.7</v>
      </c>
      <c r="G46" s="585">
        <v>6.24</v>
      </c>
      <c r="H46" s="586"/>
      <c r="I46" s="587">
        <f>ROUND('BDI Principal'!D14,2)</f>
        <v>20.7</v>
      </c>
      <c r="J46" s="588">
        <f t="shared" si="5"/>
        <v>0</v>
      </c>
      <c r="K46" s="589"/>
      <c r="L46" s="590">
        <f t="shared" si="6"/>
        <v>0</v>
      </c>
      <c r="M46" s="591">
        <f t="shared" si="7"/>
        <v>0</v>
      </c>
      <c r="N46" s="592">
        <f t="shared" si="8"/>
        <v>0</v>
      </c>
      <c r="O46" s="593">
        <f t="shared" si="9"/>
        <v>0</v>
      </c>
      <c r="P46" s="594" t="s">
        <v>23</v>
      </c>
    </row>
    <row r="47" spans="1:16" ht="22.5" x14ac:dyDescent="0.25">
      <c r="A47" s="595" t="s">
        <v>118</v>
      </c>
      <c r="B47" s="596" t="s">
        <v>119</v>
      </c>
      <c r="C47" s="597" t="s">
        <v>52</v>
      </c>
      <c r="D47" s="598">
        <v>200</v>
      </c>
      <c r="E47" s="599">
        <v>61.09</v>
      </c>
      <c r="F47" s="600">
        <v>20.7</v>
      </c>
      <c r="G47" s="601">
        <v>73.739999999999995</v>
      </c>
      <c r="H47" s="602"/>
      <c r="I47" s="603">
        <f>ROUND('BDI Principal'!D14,2)</f>
        <v>20.7</v>
      </c>
      <c r="J47" s="604">
        <f t="shared" si="5"/>
        <v>0</v>
      </c>
      <c r="K47" s="605"/>
      <c r="L47" s="606">
        <f t="shared" si="6"/>
        <v>0</v>
      </c>
      <c r="M47" s="607">
        <f t="shared" si="7"/>
        <v>0</v>
      </c>
      <c r="N47" s="608">
        <f t="shared" si="8"/>
        <v>0</v>
      </c>
      <c r="O47" s="609">
        <f t="shared" si="9"/>
        <v>0</v>
      </c>
      <c r="P47" s="610" t="s">
        <v>23</v>
      </c>
    </row>
    <row r="48" spans="1:16" ht="22.5" x14ac:dyDescent="0.25">
      <c r="A48" s="611" t="s">
        <v>120</v>
      </c>
      <c r="B48" s="612" t="s">
        <v>67</v>
      </c>
      <c r="C48" s="613" t="s">
        <v>55</v>
      </c>
      <c r="D48" s="614">
        <v>5000</v>
      </c>
      <c r="E48" s="615">
        <v>0.79</v>
      </c>
      <c r="F48" s="616">
        <v>20.7</v>
      </c>
      <c r="G48" s="617">
        <v>0.95</v>
      </c>
      <c r="H48" s="618"/>
      <c r="I48" s="619">
        <f>ROUND('BDI Principal'!D14,2)</f>
        <v>20.7</v>
      </c>
      <c r="J48" s="620">
        <f t="shared" si="5"/>
        <v>0</v>
      </c>
      <c r="K48" s="621"/>
      <c r="L48" s="622">
        <f t="shared" si="6"/>
        <v>0</v>
      </c>
      <c r="M48" s="623">
        <f t="shared" si="7"/>
        <v>0</v>
      </c>
      <c r="N48" s="624">
        <f t="shared" si="8"/>
        <v>0</v>
      </c>
      <c r="O48" s="625">
        <f t="shared" si="9"/>
        <v>0</v>
      </c>
      <c r="P48" s="626" t="s">
        <v>23</v>
      </c>
    </row>
    <row r="49" spans="1:16" x14ac:dyDescent="0.25">
      <c r="A49" s="627" t="s">
        <v>121</v>
      </c>
      <c r="B49" s="1686" t="s">
        <v>122</v>
      </c>
      <c r="C49" s="1687"/>
      <c r="D49" s="1688"/>
      <c r="E49" s="1689"/>
      <c r="F49" s="1690"/>
      <c r="G49" s="1691"/>
      <c r="H49" s="1692"/>
      <c r="I49" s="1693"/>
      <c r="J49" s="1694"/>
      <c r="K49" s="1695"/>
      <c r="L49" s="1696"/>
      <c r="M49" s="628"/>
      <c r="N49" s="629"/>
      <c r="O49" s="1643">
        <f>O50</f>
        <v>0</v>
      </c>
      <c r="P49" s="630" t="s">
        <v>40</v>
      </c>
    </row>
    <row r="50" spans="1:16" x14ac:dyDescent="0.25">
      <c r="A50" s="631" t="s">
        <v>123</v>
      </c>
      <c r="B50" s="1697" t="s">
        <v>124</v>
      </c>
      <c r="C50" s="1698"/>
      <c r="D50" s="1699"/>
      <c r="E50" s="1700"/>
      <c r="F50" s="1701"/>
      <c r="G50" s="1702"/>
      <c r="H50" s="1703"/>
      <c r="I50" s="1704"/>
      <c r="J50" s="1705"/>
      <c r="K50" s="1706"/>
      <c r="L50" s="1707"/>
      <c r="M50" s="632">
        <f>SUM(M51:M62)</f>
        <v>0</v>
      </c>
      <c r="N50" s="633">
        <f>SUM(N51:N62)</f>
        <v>0</v>
      </c>
      <c r="O50" s="634">
        <f>SUM(O51:O62)</f>
        <v>0</v>
      </c>
      <c r="P50" s="635" t="s">
        <v>40</v>
      </c>
    </row>
    <row r="51" spans="1:16" ht="22.5" x14ac:dyDescent="0.25">
      <c r="A51" s="636" t="s">
        <v>125</v>
      </c>
      <c r="B51" s="637" t="s">
        <v>126</v>
      </c>
      <c r="C51" s="638" t="s">
        <v>127</v>
      </c>
      <c r="D51" s="639">
        <v>8341</v>
      </c>
      <c r="E51" s="640">
        <v>1.59</v>
      </c>
      <c r="F51" s="641">
        <v>20.7</v>
      </c>
      <c r="G51" s="642">
        <v>1.92</v>
      </c>
      <c r="H51" s="643"/>
      <c r="I51" s="644">
        <f>ROUND('BDI Principal'!D14,2)</f>
        <v>20.7</v>
      </c>
      <c r="J51" s="645">
        <f t="shared" ref="J51:J62" si="10">ROUND((ROUND(H51,2)*I51/100)+ROUND(H51,2),2)</f>
        <v>0</v>
      </c>
      <c r="K51" s="646"/>
      <c r="L51" s="647">
        <f t="shared" ref="L51:L62" si="11">J51-K51</f>
        <v>0</v>
      </c>
      <c r="M51" s="648">
        <f t="shared" ref="M51:M62" si="12">ROUND(K51*D51,2)</f>
        <v>0</v>
      </c>
      <c r="N51" s="649">
        <f t="shared" ref="N51:N62" si="13">O51-M51</f>
        <v>0</v>
      </c>
      <c r="O51" s="650">
        <f t="shared" ref="O51:O62" si="14">ROUND(D51*J51,2)</f>
        <v>0</v>
      </c>
      <c r="P51" s="651" t="s">
        <v>23</v>
      </c>
    </row>
    <row r="52" spans="1:16" ht="33.75" x14ac:dyDescent="0.25">
      <c r="A52" s="652" t="s">
        <v>128</v>
      </c>
      <c r="B52" s="653" t="s">
        <v>129</v>
      </c>
      <c r="C52" s="654" t="s">
        <v>52</v>
      </c>
      <c r="D52" s="655">
        <v>2752.53</v>
      </c>
      <c r="E52" s="656">
        <v>185.93</v>
      </c>
      <c r="F52" s="657">
        <v>20.7</v>
      </c>
      <c r="G52" s="658">
        <v>224.42</v>
      </c>
      <c r="H52" s="659"/>
      <c r="I52" s="660">
        <f>ROUND('BDI Principal'!D14,2)</f>
        <v>20.7</v>
      </c>
      <c r="J52" s="661">
        <f t="shared" si="10"/>
        <v>0</v>
      </c>
      <c r="K52" s="662"/>
      <c r="L52" s="663">
        <f t="shared" si="11"/>
        <v>0</v>
      </c>
      <c r="M52" s="664">
        <f t="shared" si="12"/>
        <v>0</v>
      </c>
      <c r="N52" s="665">
        <f t="shared" si="13"/>
        <v>0</v>
      </c>
      <c r="O52" s="666">
        <f t="shared" si="14"/>
        <v>0</v>
      </c>
      <c r="P52" s="667" t="s">
        <v>23</v>
      </c>
    </row>
    <row r="53" spans="1:16" ht="22.5" x14ac:dyDescent="0.25">
      <c r="A53" s="668" t="s">
        <v>130</v>
      </c>
      <c r="B53" s="669" t="s">
        <v>67</v>
      </c>
      <c r="C53" s="670" t="s">
        <v>55</v>
      </c>
      <c r="D53" s="671">
        <v>86126.66</v>
      </c>
      <c r="E53" s="672">
        <v>0.79</v>
      </c>
      <c r="F53" s="673">
        <v>20.7</v>
      </c>
      <c r="G53" s="674">
        <v>0.95</v>
      </c>
      <c r="H53" s="675"/>
      <c r="I53" s="676">
        <f>ROUND('BDI Principal'!D14,2)</f>
        <v>20.7</v>
      </c>
      <c r="J53" s="677">
        <f t="shared" si="10"/>
        <v>0</v>
      </c>
      <c r="K53" s="678"/>
      <c r="L53" s="679">
        <f t="shared" si="11"/>
        <v>0</v>
      </c>
      <c r="M53" s="680">
        <f t="shared" si="12"/>
        <v>0</v>
      </c>
      <c r="N53" s="681">
        <f t="shared" si="13"/>
        <v>0</v>
      </c>
      <c r="O53" s="682">
        <f t="shared" si="14"/>
        <v>0</v>
      </c>
      <c r="P53" s="683" t="s">
        <v>23</v>
      </c>
    </row>
    <row r="54" spans="1:16" ht="33.75" x14ac:dyDescent="0.25">
      <c r="A54" s="684" t="s">
        <v>131</v>
      </c>
      <c r="B54" s="685" t="s">
        <v>132</v>
      </c>
      <c r="C54" s="686" t="s">
        <v>52</v>
      </c>
      <c r="D54" s="687">
        <v>1251.1500000000001</v>
      </c>
      <c r="E54" s="688">
        <v>221.1</v>
      </c>
      <c r="F54" s="689">
        <v>20.7</v>
      </c>
      <c r="G54" s="690">
        <v>266.87</v>
      </c>
      <c r="H54" s="691"/>
      <c r="I54" s="692">
        <f>ROUND('BDI Principal'!D14,2)</f>
        <v>20.7</v>
      </c>
      <c r="J54" s="693">
        <f t="shared" si="10"/>
        <v>0</v>
      </c>
      <c r="K54" s="694"/>
      <c r="L54" s="695">
        <f t="shared" si="11"/>
        <v>0</v>
      </c>
      <c r="M54" s="696">
        <f t="shared" si="12"/>
        <v>0</v>
      </c>
      <c r="N54" s="697">
        <f t="shared" si="13"/>
        <v>0</v>
      </c>
      <c r="O54" s="698">
        <f t="shared" si="14"/>
        <v>0</v>
      </c>
      <c r="P54" s="699" t="s">
        <v>23</v>
      </c>
    </row>
    <row r="55" spans="1:16" ht="22.5" x14ac:dyDescent="0.25">
      <c r="A55" s="700" t="s">
        <v>133</v>
      </c>
      <c r="B55" s="701" t="s">
        <v>67</v>
      </c>
      <c r="C55" s="702" t="s">
        <v>55</v>
      </c>
      <c r="D55" s="703">
        <v>41012.699999999997</v>
      </c>
      <c r="E55" s="704">
        <v>0.79</v>
      </c>
      <c r="F55" s="705">
        <v>20.7</v>
      </c>
      <c r="G55" s="706">
        <v>0.95</v>
      </c>
      <c r="H55" s="707"/>
      <c r="I55" s="708">
        <f>ROUND('BDI Principal'!D14,2)</f>
        <v>20.7</v>
      </c>
      <c r="J55" s="709">
        <f t="shared" si="10"/>
        <v>0</v>
      </c>
      <c r="K55" s="710"/>
      <c r="L55" s="711">
        <f t="shared" si="11"/>
        <v>0</v>
      </c>
      <c r="M55" s="712">
        <f t="shared" si="12"/>
        <v>0</v>
      </c>
      <c r="N55" s="713">
        <f t="shared" si="13"/>
        <v>0</v>
      </c>
      <c r="O55" s="714">
        <f t="shared" si="14"/>
        <v>0</v>
      </c>
      <c r="P55" s="715" t="s">
        <v>23</v>
      </c>
    </row>
    <row r="56" spans="1:16" x14ac:dyDescent="0.25">
      <c r="A56" s="716" t="s">
        <v>134</v>
      </c>
      <c r="B56" s="717" t="s">
        <v>135</v>
      </c>
      <c r="C56" s="718" t="s">
        <v>127</v>
      </c>
      <c r="D56" s="719">
        <v>8341</v>
      </c>
      <c r="E56" s="720">
        <v>0.42</v>
      </c>
      <c r="F56" s="721">
        <v>20.7</v>
      </c>
      <c r="G56" s="722">
        <v>0.51</v>
      </c>
      <c r="H56" s="723"/>
      <c r="I56" s="724">
        <f>ROUND('BDI Principal'!D14,2)</f>
        <v>20.7</v>
      </c>
      <c r="J56" s="725">
        <f t="shared" si="10"/>
        <v>0</v>
      </c>
      <c r="K56" s="726"/>
      <c r="L56" s="727">
        <f t="shared" si="11"/>
        <v>0</v>
      </c>
      <c r="M56" s="728">
        <f t="shared" si="12"/>
        <v>0</v>
      </c>
      <c r="N56" s="729">
        <f t="shared" si="13"/>
        <v>0</v>
      </c>
      <c r="O56" s="730">
        <f t="shared" si="14"/>
        <v>0</v>
      </c>
      <c r="P56" s="731" t="s">
        <v>23</v>
      </c>
    </row>
    <row r="57" spans="1:16" ht="22.5" x14ac:dyDescent="0.25">
      <c r="A57" s="732" t="s">
        <v>136</v>
      </c>
      <c r="B57" s="733" t="s">
        <v>137</v>
      </c>
      <c r="C57" s="734" t="s">
        <v>138</v>
      </c>
      <c r="D57" s="735">
        <v>10.84</v>
      </c>
      <c r="E57" s="736">
        <v>3597.96</v>
      </c>
      <c r="F57" s="737">
        <v>15.28</v>
      </c>
      <c r="G57" s="738">
        <v>4147.7299999999996</v>
      </c>
      <c r="H57" s="739"/>
      <c r="I57" s="740">
        <f>'BDI Diferenciado'!D14</f>
        <v>15.28</v>
      </c>
      <c r="J57" s="741">
        <f t="shared" si="10"/>
        <v>0</v>
      </c>
      <c r="K57" s="742"/>
      <c r="L57" s="743">
        <f t="shared" si="11"/>
        <v>0</v>
      </c>
      <c r="M57" s="744">
        <f t="shared" si="12"/>
        <v>0</v>
      </c>
      <c r="N57" s="745">
        <f t="shared" si="13"/>
        <v>0</v>
      </c>
      <c r="O57" s="746">
        <f t="shared" si="14"/>
        <v>0</v>
      </c>
      <c r="P57" s="747" t="s">
        <v>23</v>
      </c>
    </row>
    <row r="58" spans="1:16" x14ac:dyDescent="0.25">
      <c r="A58" s="748" t="s">
        <v>139</v>
      </c>
      <c r="B58" s="749" t="s">
        <v>140</v>
      </c>
      <c r="C58" s="750" t="s">
        <v>127</v>
      </c>
      <c r="D58" s="751">
        <v>8341</v>
      </c>
      <c r="E58" s="752">
        <v>0.28999999999999998</v>
      </c>
      <c r="F58" s="753">
        <v>20.7</v>
      </c>
      <c r="G58" s="754">
        <v>0.35</v>
      </c>
      <c r="H58" s="755"/>
      <c r="I58" s="756">
        <f>ROUND('BDI Principal'!D14,2)</f>
        <v>20.7</v>
      </c>
      <c r="J58" s="757">
        <f t="shared" si="10"/>
        <v>0</v>
      </c>
      <c r="K58" s="758"/>
      <c r="L58" s="759">
        <f t="shared" si="11"/>
        <v>0</v>
      </c>
      <c r="M58" s="760">
        <f t="shared" si="12"/>
        <v>0</v>
      </c>
      <c r="N58" s="761">
        <f t="shared" si="13"/>
        <v>0</v>
      </c>
      <c r="O58" s="762">
        <f t="shared" si="14"/>
        <v>0</v>
      </c>
      <c r="P58" s="763" t="s">
        <v>23</v>
      </c>
    </row>
    <row r="59" spans="1:16" ht="22.5" x14ac:dyDescent="0.25">
      <c r="A59" s="764" t="s">
        <v>141</v>
      </c>
      <c r="B59" s="765" t="s">
        <v>142</v>
      </c>
      <c r="C59" s="766" t="s">
        <v>138</v>
      </c>
      <c r="D59" s="767">
        <v>3.75</v>
      </c>
      <c r="E59" s="768">
        <v>3629.01</v>
      </c>
      <c r="F59" s="769">
        <v>15.28</v>
      </c>
      <c r="G59" s="770">
        <v>4183.5200000000004</v>
      </c>
      <c r="H59" s="771"/>
      <c r="I59" s="772">
        <f>'BDI Diferenciado'!D14</f>
        <v>15.28</v>
      </c>
      <c r="J59" s="773">
        <f t="shared" si="10"/>
        <v>0</v>
      </c>
      <c r="K59" s="774"/>
      <c r="L59" s="775">
        <f t="shared" si="11"/>
        <v>0</v>
      </c>
      <c r="M59" s="776">
        <f t="shared" si="12"/>
        <v>0</v>
      </c>
      <c r="N59" s="777">
        <f t="shared" si="13"/>
        <v>0</v>
      </c>
      <c r="O59" s="778">
        <f t="shared" si="14"/>
        <v>0</v>
      </c>
      <c r="P59" s="779" t="s">
        <v>23</v>
      </c>
    </row>
    <row r="60" spans="1:16" ht="33.75" x14ac:dyDescent="0.25">
      <c r="A60" s="780" t="s">
        <v>143</v>
      </c>
      <c r="B60" s="781" t="s">
        <v>144</v>
      </c>
      <c r="C60" s="782" t="s">
        <v>138</v>
      </c>
      <c r="D60" s="783">
        <v>1042.6300000000001</v>
      </c>
      <c r="E60" s="784">
        <v>194.32</v>
      </c>
      <c r="F60" s="785">
        <v>20.7</v>
      </c>
      <c r="G60" s="786">
        <v>234.54</v>
      </c>
      <c r="H60" s="787"/>
      <c r="I60" s="788">
        <f>ROUND('BDI Principal'!D14,2)</f>
        <v>20.7</v>
      </c>
      <c r="J60" s="789">
        <f t="shared" si="10"/>
        <v>0</v>
      </c>
      <c r="K60" s="790"/>
      <c r="L60" s="791">
        <f t="shared" si="11"/>
        <v>0</v>
      </c>
      <c r="M60" s="792">
        <f t="shared" si="12"/>
        <v>0</v>
      </c>
      <c r="N60" s="793">
        <f t="shared" si="13"/>
        <v>0</v>
      </c>
      <c r="O60" s="794">
        <f t="shared" si="14"/>
        <v>0</v>
      </c>
      <c r="P60" s="795" t="s">
        <v>23</v>
      </c>
    </row>
    <row r="61" spans="1:16" ht="22.5" x14ac:dyDescent="0.25">
      <c r="A61" s="796" t="s">
        <v>145</v>
      </c>
      <c r="B61" s="797" t="s">
        <v>67</v>
      </c>
      <c r="C61" s="798" t="s">
        <v>55</v>
      </c>
      <c r="D61" s="799">
        <v>19914.23</v>
      </c>
      <c r="E61" s="800">
        <v>0.79</v>
      </c>
      <c r="F61" s="801">
        <v>20.7</v>
      </c>
      <c r="G61" s="802">
        <v>0.95</v>
      </c>
      <c r="H61" s="803"/>
      <c r="I61" s="804">
        <f>ROUND('BDI Principal'!D14,2)</f>
        <v>20.7</v>
      </c>
      <c r="J61" s="805">
        <f t="shared" si="10"/>
        <v>0</v>
      </c>
      <c r="K61" s="806"/>
      <c r="L61" s="807">
        <f t="shared" si="11"/>
        <v>0</v>
      </c>
      <c r="M61" s="808">
        <f t="shared" si="12"/>
        <v>0</v>
      </c>
      <c r="N61" s="809">
        <f t="shared" si="13"/>
        <v>0</v>
      </c>
      <c r="O61" s="810">
        <f t="shared" si="14"/>
        <v>0</v>
      </c>
      <c r="P61" s="811" t="s">
        <v>23</v>
      </c>
    </row>
    <row r="62" spans="1:16" ht="22.5" x14ac:dyDescent="0.25">
      <c r="A62" s="812" t="s">
        <v>146</v>
      </c>
      <c r="B62" s="813" t="s">
        <v>147</v>
      </c>
      <c r="C62" s="814" t="s">
        <v>138</v>
      </c>
      <c r="D62" s="815">
        <v>62.56</v>
      </c>
      <c r="E62" s="816">
        <v>4945.37</v>
      </c>
      <c r="F62" s="817">
        <v>15.28</v>
      </c>
      <c r="G62" s="818">
        <v>5701.02</v>
      </c>
      <c r="H62" s="819"/>
      <c r="I62" s="820">
        <f>'BDI Diferenciado'!D14</f>
        <v>15.28</v>
      </c>
      <c r="J62" s="821">
        <f t="shared" si="10"/>
        <v>0</v>
      </c>
      <c r="K62" s="822"/>
      <c r="L62" s="823">
        <f t="shared" si="11"/>
        <v>0</v>
      </c>
      <c r="M62" s="824">
        <f t="shared" si="12"/>
        <v>0</v>
      </c>
      <c r="N62" s="825">
        <f t="shared" si="13"/>
        <v>0</v>
      </c>
      <c r="O62" s="826">
        <f t="shared" si="14"/>
        <v>0</v>
      </c>
      <c r="P62" s="827" t="s">
        <v>23</v>
      </c>
    </row>
    <row r="63" spans="1:16" x14ac:dyDescent="0.25">
      <c r="A63" s="828" t="s">
        <v>148</v>
      </c>
      <c r="B63" s="1708" t="s">
        <v>149</v>
      </c>
      <c r="C63" s="1709"/>
      <c r="D63" s="1710"/>
      <c r="E63" s="1711"/>
      <c r="F63" s="1712"/>
      <c r="G63" s="1713"/>
      <c r="H63" s="1714"/>
      <c r="I63" s="1715"/>
      <c r="J63" s="1716"/>
      <c r="K63" s="1717"/>
      <c r="L63" s="1718"/>
      <c r="M63" s="829">
        <f>SUM(M64:M70)</f>
        <v>0</v>
      </c>
      <c r="N63" s="830">
        <f>SUM(N64:N70)</f>
        <v>0</v>
      </c>
      <c r="O63" s="831">
        <f>SUM(O64:O70)</f>
        <v>0</v>
      </c>
      <c r="P63" s="832" t="s">
        <v>40</v>
      </c>
    </row>
    <row r="64" spans="1:16" ht="22.5" x14ac:dyDescent="0.25">
      <c r="A64" s="833" t="s">
        <v>150</v>
      </c>
      <c r="B64" s="834" t="s">
        <v>151</v>
      </c>
      <c r="C64" s="835" t="s">
        <v>70</v>
      </c>
      <c r="D64" s="836">
        <v>22</v>
      </c>
      <c r="E64" s="837">
        <v>31.97</v>
      </c>
      <c r="F64" s="838">
        <v>20.7</v>
      </c>
      <c r="G64" s="839">
        <v>38.590000000000003</v>
      </c>
      <c r="H64" s="840"/>
      <c r="I64" s="841">
        <f>ROUND('BDI Principal'!D14,2)</f>
        <v>20.7</v>
      </c>
      <c r="J64" s="842">
        <f t="shared" ref="J64:J70" si="15">ROUND((ROUND(H64,2)*I64/100)+ROUND(H64,2),2)</f>
        <v>0</v>
      </c>
      <c r="K64" s="843"/>
      <c r="L64" s="844">
        <f t="shared" ref="L64:L70" si="16">J64-K64</f>
        <v>0</v>
      </c>
      <c r="M64" s="845">
        <f t="shared" ref="M64:M70" si="17">ROUND(K64*D64,2)</f>
        <v>0</v>
      </c>
      <c r="N64" s="846">
        <f t="shared" ref="N64:N70" si="18">O64-M64</f>
        <v>0</v>
      </c>
      <c r="O64" s="847">
        <f t="shared" ref="O64:O70" si="19">ROUND(D64*J64,2)</f>
        <v>0</v>
      </c>
      <c r="P64" s="848" t="s">
        <v>23</v>
      </c>
    </row>
    <row r="65" spans="1:16" ht="33.75" x14ac:dyDescent="0.25">
      <c r="A65" s="849" t="s">
        <v>152</v>
      </c>
      <c r="B65" s="850" t="s">
        <v>153</v>
      </c>
      <c r="C65" s="851" t="s">
        <v>70</v>
      </c>
      <c r="D65" s="852">
        <v>417.18</v>
      </c>
      <c r="E65" s="853">
        <v>50.73</v>
      </c>
      <c r="F65" s="854">
        <v>20.7</v>
      </c>
      <c r="G65" s="855">
        <v>61.23</v>
      </c>
      <c r="H65" s="856"/>
      <c r="I65" s="857">
        <f>ROUND('BDI Principal'!D14,2)</f>
        <v>20.7</v>
      </c>
      <c r="J65" s="858">
        <f t="shared" si="15"/>
        <v>0</v>
      </c>
      <c r="K65" s="859"/>
      <c r="L65" s="860">
        <f t="shared" si="16"/>
        <v>0</v>
      </c>
      <c r="M65" s="861">
        <f t="shared" si="17"/>
        <v>0</v>
      </c>
      <c r="N65" s="862">
        <f t="shared" si="18"/>
        <v>0</v>
      </c>
      <c r="O65" s="863">
        <f t="shared" si="19"/>
        <v>0</v>
      </c>
      <c r="P65" s="864" t="s">
        <v>23</v>
      </c>
    </row>
    <row r="66" spans="1:16" ht="56.25" x14ac:dyDescent="0.25">
      <c r="A66" s="865" t="s">
        <v>154</v>
      </c>
      <c r="B66" s="866" t="s">
        <v>155</v>
      </c>
      <c r="C66" s="867" t="s">
        <v>156</v>
      </c>
      <c r="D66" s="868">
        <v>22.22</v>
      </c>
      <c r="E66" s="869">
        <v>58.37</v>
      </c>
      <c r="F66" s="870">
        <v>20.7</v>
      </c>
      <c r="G66" s="871">
        <v>70.45</v>
      </c>
      <c r="H66" s="872"/>
      <c r="I66" s="873">
        <f>ROUND('BDI Principal'!D14,2)</f>
        <v>20.7</v>
      </c>
      <c r="J66" s="874">
        <f t="shared" si="15"/>
        <v>0</v>
      </c>
      <c r="K66" s="875"/>
      <c r="L66" s="876">
        <f t="shared" si="16"/>
        <v>0</v>
      </c>
      <c r="M66" s="877">
        <f t="shared" si="17"/>
        <v>0</v>
      </c>
      <c r="N66" s="878">
        <f t="shared" si="18"/>
        <v>0</v>
      </c>
      <c r="O66" s="879">
        <f t="shared" si="19"/>
        <v>0</v>
      </c>
      <c r="P66" s="880" t="s">
        <v>23</v>
      </c>
    </row>
    <row r="67" spans="1:16" x14ac:dyDescent="0.25">
      <c r="A67" s="881" t="s">
        <v>157</v>
      </c>
      <c r="B67" s="882" t="s">
        <v>158</v>
      </c>
      <c r="C67" s="883" t="s">
        <v>127</v>
      </c>
      <c r="D67" s="884">
        <v>378</v>
      </c>
      <c r="E67" s="885">
        <v>10.46</v>
      </c>
      <c r="F67" s="886">
        <v>20.7</v>
      </c>
      <c r="G67" s="887">
        <v>12.63</v>
      </c>
      <c r="H67" s="888"/>
      <c r="I67" s="889">
        <f>ROUND('BDI Principal'!D14,2)</f>
        <v>20.7</v>
      </c>
      <c r="J67" s="890">
        <f t="shared" si="15"/>
        <v>0</v>
      </c>
      <c r="K67" s="891"/>
      <c r="L67" s="892">
        <f t="shared" si="16"/>
        <v>0</v>
      </c>
      <c r="M67" s="893">
        <f t="shared" si="17"/>
        <v>0</v>
      </c>
      <c r="N67" s="894">
        <f t="shared" si="18"/>
        <v>0</v>
      </c>
      <c r="O67" s="895">
        <f t="shared" si="19"/>
        <v>0</v>
      </c>
      <c r="P67" s="896" t="s">
        <v>23</v>
      </c>
    </row>
    <row r="68" spans="1:16" ht="22.5" x14ac:dyDescent="0.25">
      <c r="A68" s="897" t="s">
        <v>159</v>
      </c>
      <c r="B68" s="898" t="s">
        <v>160</v>
      </c>
      <c r="C68" s="899" t="s">
        <v>52</v>
      </c>
      <c r="D68" s="900">
        <v>200.34</v>
      </c>
      <c r="E68" s="901">
        <v>18.41</v>
      </c>
      <c r="F68" s="902">
        <v>20.7</v>
      </c>
      <c r="G68" s="903">
        <v>22.22</v>
      </c>
      <c r="H68" s="904"/>
      <c r="I68" s="905">
        <f>ROUND('BDI Principal'!D14,2)</f>
        <v>20.7</v>
      </c>
      <c r="J68" s="906">
        <f t="shared" si="15"/>
        <v>0</v>
      </c>
      <c r="K68" s="907"/>
      <c r="L68" s="908">
        <f t="shared" si="16"/>
        <v>0</v>
      </c>
      <c r="M68" s="909">
        <f t="shared" si="17"/>
        <v>0</v>
      </c>
      <c r="N68" s="910">
        <f t="shared" si="18"/>
        <v>0</v>
      </c>
      <c r="O68" s="911">
        <f t="shared" si="19"/>
        <v>0</v>
      </c>
      <c r="P68" s="912" t="s">
        <v>23</v>
      </c>
    </row>
    <row r="69" spans="1:16" ht="56.25" x14ac:dyDescent="0.25">
      <c r="A69" s="913" t="s">
        <v>161</v>
      </c>
      <c r="B69" s="914" t="s">
        <v>112</v>
      </c>
      <c r="C69" s="915" t="s">
        <v>52</v>
      </c>
      <c r="D69" s="916">
        <v>240.41</v>
      </c>
      <c r="E69" s="917">
        <v>9.0299999999999994</v>
      </c>
      <c r="F69" s="918">
        <v>20.7</v>
      </c>
      <c r="G69" s="919">
        <v>10.9</v>
      </c>
      <c r="H69" s="920"/>
      <c r="I69" s="921">
        <f>ROUND('BDI Principal'!D14,2)</f>
        <v>20.7</v>
      </c>
      <c r="J69" s="922">
        <f t="shared" si="15"/>
        <v>0</v>
      </c>
      <c r="K69" s="923"/>
      <c r="L69" s="924">
        <f t="shared" si="16"/>
        <v>0</v>
      </c>
      <c r="M69" s="925">
        <f t="shared" si="17"/>
        <v>0</v>
      </c>
      <c r="N69" s="926">
        <f t="shared" si="18"/>
        <v>0</v>
      </c>
      <c r="O69" s="927">
        <f t="shared" si="19"/>
        <v>0</v>
      </c>
      <c r="P69" s="928" t="s">
        <v>23</v>
      </c>
    </row>
    <row r="70" spans="1:16" ht="33.75" x14ac:dyDescent="0.25">
      <c r="A70" s="929" t="s">
        <v>162</v>
      </c>
      <c r="B70" s="930" t="s">
        <v>163</v>
      </c>
      <c r="C70" s="931" t="s">
        <v>156</v>
      </c>
      <c r="D70" s="932">
        <v>724.21</v>
      </c>
      <c r="E70" s="933">
        <v>67.66</v>
      </c>
      <c r="F70" s="934">
        <v>20.7</v>
      </c>
      <c r="G70" s="935">
        <v>81.67</v>
      </c>
      <c r="H70" s="936"/>
      <c r="I70" s="937">
        <f>ROUND('BDI Principal'!D14,2)</f>
        <v>20.7</v>
      </c>
      <c r="J70" s="938">
        <f t="shared" si="15"/>
        <v>0</v>
      </c>
      <c r="K70" s="939"/>
      <c r="L70" s="940">
        <f t="shared" si="16"/>
        <v>0</v>
      </c>
      <c r="M70" s="941">
        <f t="shared" si="17"/>
        <v>0</v>
      </c>
      <c r="N70" s="942">
        <f t="shared" si="18"/>
        <v>0</v>
      </c>
      <c r="O70" s="943">
        <f t="shared" si="19"/>
        <v>0</v>
      </c>
      <c r="P70" s="944" t="s">
        <v>23</v>
      </c>
    </row>
    <row r="71" spans="1:16" x14ac:dyDescent="0.25">
      <c r="A71" s="945" t="s">
        <v>164</v>
      </c>
      <c r="B71" s="1719" t="s">
        <v>165</v>
      </c>
      <c r="C71" s="1720"/>
      <c r="D71" s="1721"/>
      <c r="E71" s="1722"/>
      <c r="F71" s="1723"/>
      <c r="G71" s="1724"/>
      <c r="H71" s="1725"/>
      <c r="I71" s="1726"/>
      <c r="J71" s="1727"/>
      <c r="K71" s="1728"/>
      <c r="L71" s="1729"/>
      <c r="M71" s="946">
        <f>SUM(M72:M78)</f>
        <v>0</v>
      </c>
      <c r="N71" s="947">
        <f>SUM(N72:N78)</f>
        <v>0</v>
      </c>
      <c r="O71" s="948">
        <f>SUM(O72:O78)</f>
        <v>0</v>
      </c>
      <c r="P71" s="949" t="s">
        <v>40</v>
      </c>
    </row>
    <row r="72" spans="1:16" ht="33.75" x14ac:dyDescent="0.25">
      <c r="A72" s="950" t="s">
        <v>166</v>
      </c>
      <c r="B72" s="951" t="s">
        <v>167</v>
      </c>
      <c r="C72" s="952" t="s">
        <v>127</v>
      </c>
      <c r="D72" s="953">
        <v>3.45</v>
      </c>
      <c r="E72" s="954">
        <v>31.38</v>
      </c>
      <c r="F72" s="955">
        <v>20.7</v>
      </c>
      <c r="G72" s="956">
        <v>37.880000000000003</v>
      </c>
      <c r="H72" s="957"/>
      <c r="I72" s="958">
        <f>ROUND('BDI Principal'!D14,2)</f>
        <v>20.7</v>
      </c>
      <c r="J72" s="959">
        <f t="shared" ref="J72:J78" si="20">ROUND((ROUND(H72,2)*I72/100)+ROUND(H72,2),2)</f>
        <v>0</v>
      </c>
      <c r="K72" s="960"/>
      <c r="L72" s="961">
        <f t="shared" ref="L72:L78" si="21">J72-K72</f>
        <v>0</v>
      </c>
      <c r="M72" s="962">
        <f t="shared" ref="M72:M78" si="22">ROUND(K72*D72,2)</f>
        <v>0</v>
      </c>
      <c r="N72" s="963">
        <f t="shared" ref="N72:N78" si="23">O72-M72</f>
        <v>0</v>
      </c>
      <c r="O72" s="964">
        <f t="shared" ref="O72:O78" si="24">ROUND(D72*J72,2)</f>
        <v>0</v>
      </c>
      <c r="P72" s="965" t="s">
        <v>23</v>
      </c>
    </row>
    <row r="73" spans="1:16" ht="33.75" x14ac:dyDescent="0.25">
      <c r="A73" s="966" t="s">
        <v>168</v>
      </c>
      <c r="B73" s="967" t="s">
        <v>167</v>
      </c>
      <c r="C73" s="968" t="s">
        <v>127</v>
      </c>
      <c r="D73" s="969">
        <v>82.98</v>
      </c>
      <c r="E73" s="970">
        <v>31.38</v>
      </c>
      <c r="F73" s="971">
        <v>20.7</v>
      </c>
      <c r="G73" s="972">
        <v>37.880000000000003</v>
      </c>
      <c r="H73" s="973"/>
      <c r="I73" s="974">
        <f>ROUND('BDI Principal'!D14,2)</f>
        <v>20.7</v>
      </c>
      <c r="J73" s="975">
        <f t="shared" si="20"/>
        <v>0</v>
      </c>
      <c r="K73" s="976"/>
      <c r="L73" s="977">
        <f t="shared" si="21"/>
        <v>0</v>
      </c>
      <c r="M73" s="978">
        <f t="shared" si="22"/>
        <v>0</v>
      </c>
      <c r="N73" s="979">
        <f t="shared" si="23"/>
        <v>0</v>
      </c>
      <c r="O73" s="980">
        <f t="shared" si="24"/>
        <v>0</v>
      </c>
      <c r="P73" s="981" t="s">
        <v>23</v>
      </c>
    </row>
    <row r="74" spans="1:16" ht="33.75" x14ac:dyDescent="0.25">
      <c r="A74" s="982" t="s">
        <v>169</v>
      </c>
      <c r="B74" s="983" t="s">
        <v>167</v>
      </c>
      <c r="C74" s="984" t="s">
        <v>127</v>
      </c>
      <c r="D74" s="985">
        <v>93.3</v>
      </c>
      <c r="E74" s="986">
        <v>31.38</v>
      </c>
      <c r="F74" s="987">
        <v>20.7</v>
      </c>
      <c r="G74" s="988">
        <v>37.880000000000003</v>
      </c>
      <c r="H74" s="989"/>
      <c r="I74" s="990">
        <f>ROUND('BDI Principal'!D14,2)</f>
        <v>20.7</v>
      </c>
      <c r="J74" s="991">
        <f t="shared" si="20"/>
        <v>0</v>
      </c>
      <c r="K74" s="992"/>
      <c r="L74" s="993">
        <f t="shared" si="21"/>
        <v>0</v>
      </c>
      <c r="M74" s="994">
        <f t="shared" si="22"/>
        <v>0</v>
      </c>
      <c r="N74" s="995">
        <f t="shared" si="23"/>
        <v>0</v>
      </c>
      <c r="O74" s="996">
        <f t="shared" si="24"/>
        <v>0</v>
      </c>
      <c r="P74" s="997" t="s">
        <v>23</v>
      </c>
    </row>
    <row r="75" spans="1:16" ht="67.5" x14ac:dyDescent="0.25">
      <c r="A75" s="998" t="s">
        <v>170</v>
      </c>
      <c r="B75" s="999" t="s">
        <v>171</v>
      </c>
      <c r="C75" s="1000" t="s">
        <v>81</v>
      </c>
      <c r="D75" s="1001">
        <v>1</v>
      </c>
      <c r="E75" s="1002">
        <v>841.28</v>
      </c>
      <c r="F75" s="1003">
        <v>20.7</v>
      </c>
      <c r="G75" s="1004">
        <v>1015.42</v>
      </c>
      <c r="H75" s="1005"/>
      <c r="I75" s="1006">
        <f>ROUND('BDI Principal'!D14,2)</f>
        <v>20.7</v>
      </c>
      <c r="J75" s="1007">
        <f t="shared" si="20"/>
        <v>0</v>
      </c>
      <c r="K75" s="1008"/>
      <c r="L75" s="1009">
        <f t="shared" si="21"/>
        <v>0</v>
      </c>
      <c r="M75" s="1010">
        <f t="shared" si="22"/>
        <v>0</v>
      </c>
      <c r="N75" s="1011">
        <f t="shared" si="23"/>
        <v>0</v>
      </c>
      <c r="O75" s="1012">
        <f t="shared" si="24"/>
        <v>0</v>
      </c>
      <c r="P75" s="1013" t="s">
        <v>23</v>
      </c>
    </row>
    <row r="76" spans="1:16" ht="56.25" x14ac:dyDescent="0.25">
      <c r="A76" s="1014" t="s">
        <v>172</v>
      </c>
      <c r="B76" s="1015" t="s">
        <v>173</v>
      </c>
      <c r="C76" s="1016" t="s">
        <v>81</v>
      </c>
      <c r="D76" s="1017">
        <v>2</v>
      </c>
      <c r="E76" s="1018">
        <v>895.34</v>
      </c>
      <c r="F76" s="1019">
        <v>20.7</v>
      </c>
      <c r="G76" s="1020">
        <v>1080.68</v>
      </c>
      <c r="H76" s="1021"/>
      <c r="I76" s="1022">
        <f>ROUND('BDI Principal'!D14,2)</f>
        <v>20.7</v>
      </c>
      <c r="J76" s="1023">
        <f t="shared" si="20"/>
        <v>0</v>
      </c>
      <c r="K76" s="1024"/>
      <c r="L76" s="1025">
        <f t="shared" si="21"/>
        <v>0</v>
      </c>
      <c r="M76" s="1026">
        <f t="shared" si="22"/>
        <v>0</v>
      </c>
      <c r="N76" s="1027">
        <f t="shared" si="23"/>
        <v>0</v>
      </c>
      <c r="O76" s="1028">
        <f t="shared" si="24"/>
        <v>0</v>
      </c>
      <c r="P76" s="1029" t="s">
        <v>23</v>
      </c>
    </row>
    <row r="77" spans="1:16" ht="56.25" x14ac:dyDescent="0.25">
      <c r="A77" s="1030" t="s">
        <v>174</v>
      </c>
      <c r="B77" s="1031" t="s">
        <v>175</v>
      </c>
      <c r="C77" s="1032" t="s">
        <v>81</v>
      </c>
      <c r="D77" s="1033">
        <v>4</v>
      </c>
      <c r="E77" s="1034">
        <v>780.45</v>
      </c>
      <c r="F77" s="1035">
        <v>20.7</v>
      </c>
      <c r="G77" s="1036">
        <v>942</v>
      </c>
      <c r="H77" s="1037"/>
      <c r="I77" s="1038">
        <f>ROUND('BDI Principal'!D14,2)</f>
        <v>20.7</v>
      </c>
      <c r="J77" s="1039">
        <f t="shared" si="20"/>
        <v>0</v>
      </c>
      <c r="K77" s="1040"/>
      <c r="L77" s="1041">
        <f t="shared" si="21"/>
        <v>0</v>
      </c>
      <c r="M77" s="1042">
        <f t="shared" si="22"/>
        <v>0</v>
      </c>
      <c r="N77" s="1043">
        <f t="shared" si="23"/>
        <v>0</v>
      </c>
      <c r="O77" s="1044">
        <f t="shared" si="24"/>
        <v>0</v>
      </c>
      <c r="P77" s="1045" t="s">
        <v>23</v>
      </c>
    </row>
    <row r="78" spans="1:16" ht="56.25" x14ac:dyDescent="0.25">
      <c r="A78" s="1046" t="s">
        <v>176</v>
      </c>
      <c r="B78" s="1047" t="s">
        <v>177</v>
      </c>
      <c r="C78" s="1048" t="s">
        <v>81</v>
      </c>
      <c r="D78" s="1049">
        <v>3</v>
      </c>
      <c r="E78" s="1050">
        <v>825.17</v>
      </c>
      <c r="F78" s="1051">
        <v>20.7</v>
      </c>
      <c r="G78" s="1052">
        <v>995.98</v>
      </c>
      <c r="H78" s="1053"/>
      <c r="I78" s="1054">
        <f>ROUND('BDI Principal'!D14,2)</f>
        <v>20.7</v>
      </c>
      <c r="J78" s="1055">
        <f t="shared" si="20"/>
        <v>0</v>
      </c>
      <c r="K78" s="1056"/>
      <c r="L78" s="1057">
        <f t="shared" si="21"/>
        <v>0</v>
      </c>
      <c r="M78" s="1058">
        <f t="shared" si="22"/>
        <v>0</v>
      </c>
      <c r="N78" s="1059">
        <f t="shared" si="23"/>
        <v>0</v>
      </c>
      <c r="O78" s="1060">
        <f t="shared" si="24"/>
        <v>0</v>
      </c>
      <c r="P78" s="1061" t="s">
        <v>23</v>
      </c>
    </row>
    <row r="79" spans="1:16" x14ac:dyDescent="0.25">
      <c r="A79" s="1062" t="s">
        <v>178</v>
      </c>
      <c r="B79" s="1730" t="s">
        <v>179</v>
      </c>
      <c r="C79" s="1731"/>
      <c r="D79" s="1732"/>
      <c r="E79" s="1733"/>
      <c r="F79" s="1734"/>
      <c r="G79" s="1735"/>
      <c r="H79" s="1736"/>
      <c r="I79" s="1737"/>
      <c r="J79" s="1738"/>
      <c r="K79" s="1739"/>
      <c r="L79" s="1740"/>
      <c r="M79" s="1063">
        <f>SUM(M80:M93)</f>
        <v>0</v>
      </c>
      <c r="N79" s="1064">
        <f>SUM(N80:N93)</f>
        <v>0</v>
      </c>
      <c r="O79" s="1065">
        <f>SUM(O80:O93)</f>
        <v>0</v>
      </c>
      <c r="P79" s="1066" t="s">
        <v>40</v>
      </c>
    </row>
    <row r="80" spans="1:16" ht="33.75" x14ac:dyDescent="0.25">
      <c r="A80" s="1067" t="s">
        <v>180</v>
      </c>
      <c r="B80" s="1068" t="s">
        <v>181</v>
      </c>
      <c r="C80" s="1069" t="s">
        <v>70</v>
      </c>
      <c r="D80" s="1070">
        <v>235.86</v>
      </c>
      <c r="E80" s="1071">
        <v>11.56</v>
      </c>
      <c r="F80" s="1072">
        <v>20.7</v>
      </c>
      <c r="G80" s="1073">
        <v>13.95</v>
      </c>
      <c r="H80" s="1074"/>
      <c r="I80" s="1075">
        <f>ROUND('BDI Principal'!D14,2)</f>
        <v>20.7</v>
      </c>
      <c r="J80" s="1076">
        <f t="shared" ref="J80:J93" si="25">ROUND((ROUND(H80,2)*I80/100)+ROUND(H80,2),2)</f>
        <v>0</v>
      </c>
      <c r="K80" s="1077"/>
      <c r="L80" s="1078">
        <f t="shared" ref="L80:L93" si="26">J80-K80</f>
        <v>0</v>
      </c>
      <c r="M80" s="1079">
        <f t="shared" ref="M80:M93" si="27">ROUND(K80*D80,2)</f>
        <v>0</v>
      </c>
      <c r="N80" s="1080">
        <f t="shared" ref="N80:N93" si="28">O80-M80</f>
        <v>0</v>
      </c>
      <c r="O80" s="1081">
        <f t="shared" ref="O80:O93" si="29">ROUND(D80*J80,2)</f>
        <v>0</v>
      </c>
      <c r="P80" s="1082" t="s">
        <v>23</v>
      </c>
    </row>
    <row r="81" spans="1:16" ht="45" x14ac:dyDescent="0.25">
      <c r="A81" s="1083" t="s">
        <v>182</v>
      </c>
      <c r="B81" s="1084" t="s">
        <v>183</v>
      </c>
      <c r="C81" s="1085" t="s">
        <v>63</v>
      </c>
      <c r="D81" s="1086">
        <v>14.15</v>
      </c>
      <c r="E81" s="1087">
        <v>50.2</v>
      </c>
      <c r="F81" s="1088">
        <v>20.7</v>
      </c>
      <c r="G81" s="1089">
        <v>60.59</v>
      </c>
      <c r="H81" s="1090"/>
      <c r="I81" s="1091">
        <f>ROUND('BDI Principal'!D14,2)</f>
        <v>20.7</v>
      </c>
      <c r="J81" s="1092">
        <f t="shared" si="25"/>
        <v>0</v>
      </c>
      <c r="K81" s="1093"/>
      <c r="L81" s="1094">
        <f t="shared" si="26"/>
        <v>0</v>
      </c>
      <c r="M81" s="1095">
        <f t="shared" si="27"/>
        <v>0</v>
      </c>
      <c r="N81" s="1096">
        <f t="shared" si="28"/>
        <v>0</v>
      </c>
      <c r="O81" s="1097">
        <f t="shared" si="29"/>
        <v>0</v>
      </c>
      <c r="P81" s="1098" t="s">
        <v>23</v>
      </c>
    </row>
    <row r="82" spans="1:16" ht="67.5" x14ac:dyDescent="0.25">
      <c r="A82" s="1099" t="s">
        <v>184</v>
      </c>
      <c r="B82" s="1100" t="s">
        <v>185</v>
      </c>
      <c r="C82" s="1101" t="s">
        <v>63</v>
      </c>
      <c r="D82" s="1102">
        <v>20.64</v>
      </c>
      <c r="E82" s="1103">
        <v>10.26</v>
      </c>
      <c r="F82" s="1104">
        <v>20.7</v>
      </c>
      <c r="G82" s="1105">
        <v>12.38</v>
      </c>
      <c r="H82" s="1106"/>
      <c r="I82" s="1107">
        <f>ROUND('BDI Principal'!D14,2)</f>
        <v>20.7</v>
      </c>
      <c r="J82" s="1108">
        <f t="shared" si="25"/>
        <v>0</v>
      </c>
      <c r="K82" s="1109"/>
      <c r="L82" s="1110">
        <f t="shared" si="26"/>
        <v>0</v>
      </c>
      <c r="M82" s="1111">
        <f t="shared" si="27"/>
        <v>0</v>
      </c>
      <c r="N82" s="1112">
        <f t="shared" si="28"/>
        <v>0</v>
      </c>
      <c r="O82" s="1113">
        <f t="shared" si="29"/>
        <v>0</v>
      </c>
      <c r="P82" s="1114" t="s">
        <v>23</v>
      </c>
    </row>
    <row r="83" spans="1:16" ht="45" x14ac:dyDescent="0.25">
      <c r="A83" s="1115" t="s">
        <v>186</v>
      </c>
      <c r="B83" s="1116" t="s">
        <v>187</v>
      </c>
      <c r="C83" s="1117" t="s">
        <v>188</v>
      </c>
      <c r="D83" s="1118">
        <v>516</v>
      </c>
      <c r="E83" s="1119">
        <v>2.15</v>
      </c>
      <c r="F83" s="1120">
        <v>20.7</v>
      </c>
      <c r="G83" s="1121">
        <v>2.6</v>
      </c>
      <c r="H83" s="1122"/>
      <c r="I83" s="1123">
        <f>ROUND('BDI Principal'!D14,2)</f>
        <v>20.7</v>
      </c>
      <c r="J83" s="1124">
        <f t="shared" si="25"/>
        <v>0</v>
      </c>
      <c r="K83" s="1125"/>
      <c r="L83" s="1126">
        <f t="shared" si="26"/>
        <v>0</v>
      </c>
      <c r="M83" s="1127">
        <f t="shared" si="27"/>
        <v>0</v>
      </c>
      <c r="N83" s="1128">
        <f t="shared" si="28"/>
        <v>0</v>
      </c>
      <c r="O83" s="1129">
        <f t="shared" si="29"/>
        <v>0</v>
      </c>
      <c r="P83" s="1130" t="s">
        <v>23</v>
      </c>
    </row>
    <row r="84" spans="1:16" ht="45" x14ac:dyDescent="0.25">
      <c r="A84" s="1131" t="s">
        <v>189</v>
      </c>
      <c r="B84" s="1132" t="s">
        <v>190</v>
      </c>
      <c r="C84" s="1133" t="s">
        <v>70</v>
      </c>
      <c r="D84" s="1134">
        <v>156.72</v>
      </c>
      <c r="E84" s="1135">
        <v>68.61</v>
      </c>
      <c r="F84" s="1136">
        <v>20.7</v>
      </c>
      <c r="G84" s="1137">
        <v>82.81</v>
      </c>
      <c r="H84" s="1138"/>
      <c r="I84" s="1139">
        <f>ROUND('BDI Principal'!D14,2)</f>
        <v>20.7</v>
      </c>
      <c r="J84" s="1140">
        <f t="shared" si="25"/>
        <v>0</v>
      </c>
      <c r="K84" s="1141"/>
      <c r="L84" s="1142">
        <f t="shared" si="26"/>
        <v>0</v>
      </c>
      <c r="M84" s="1143">
        <f t="shared" si="27"/>
        <v>0</v>
      </c>
      <c r="N84" s="1144">
        <f t="shared" si="28"/>
        <v>0</v>
      </c>
      <c r="O84" s="1145">
        <f t="shared" si="29"/>
        <v>0</v>
      </c>
      <c r="P84" s="1146" t="s">
        <v>23</v>
      </c>
    </row>
    <row r="85" spans="1:16" x14ac:dyDescent="0.25">
      <c r="A85" s="1147" t="s">
        <v>191</v>
      </c>
      <c r="B85" s="1148" t="s">
        <v>192</v>
      </c>
      <c r="C85" s="1149" t="s">
        <v>63</v>
      </c>
      <c r="D85" s="1150">
        <v>18.809999999999999</v>
      </c>
      <c r="E85" s="1151">
        <v>97.82</v>
      </c>
      <c r="F85" s="1152">
        <v>20.7</v>
      </c>
      <c r="G85" s="1153">
        <v>118.07</v>
      </c>
      <c r="H85" s="1154"/>
      <c r="I85" s="1155">
        <f>ROUND('BDI Principal'!D14,2)</f>
        <v>20.7</v>
      </c>
      <c r="J85" s="1156">
        <f t="shared" si="25"/>
        <v>0</v>
      </c>
      <c r="K85" s="1157"/>
      <c r="L85" s="1158">
        <f t="shared" si="26"/>
        <v>0</v>
      </c>
      <c r="M85" s="1159">
        <f t="shared" si="27"/>
        <v>0</v>
      </c>
      <c r="N85" s="1160">
        <f t="shared" si="28"/>
        <v>0</v>
      </c>
      <c r="O85" s="1161">
        <f t="shared" si="29"/>
        <v>0</v>
      </c>
      <c r="P85" s="1162" t="s">
        <v>23</v>
      </c>
    </row>
    <row r="86" spans="1:16" ht="45" x14ac:dyDescent="0.25">
      <c r="A86" s="1163" t="s">
        <v>193</v>
      </c>
      <c r="B86" s="1164" t="s">
        <v>194</v>
      </c>
      <c r="C86" s="1165" t="s">
        <v>63</v>
      </c>
      <c r="D86" s="1166">
        <v>6.27</v>
      </c>
      <c r="E86" s="1167">
        <v>205.72</v>
      </c>
      <c r="F86" s="1168">
        <v>20.7</v>
      </c>
      <c r="G86" s="1169">
        <v>248.3</v>
      </c>
      <c r="H86" s="1170"/>
      <c r="I86" s="1171">
        <f>ROUND('BDI Principal'!D14,2)</f>
        <v>20.7</v>
      </c>
      <c r="J86" s="1172">
        <f t="shared" si="25"/>
        <v>0</v>
      </c>
      <c r="K86" s="1173"/>
      <c r="L86" s="1174">
        <f t="shared" si="26"/>
        <v>0</v>
      </c>
      <c r="M86" s="1175">
        <f t="shared" si="27"/>
        <v>0</v>
      </c>
      <c r="N86" s="1176">
        <f t="shared" si="28"/>
        <v>0</v>
      </c>
      <c r="O86" s="1177">
        <f t="shared" si="29"/>
        <v>0</v>
      </c>
      <c r="P86" s="1178" t="s">
        <v>23</v>
      </c>
    </row>
    <row r="87" spans="1:16" ht="45" x14ac:dyDescent="0.25">
      <c r="A87" s="1179" t="s">
        <v>195</v>
      </c>
      <c r="B87" s="1180" t="s">
        <v>196</v>
      </c>
      <c r="C87" s="1181" t="s">
        <v>156</v>
      </c>
      <c r="D87" s="1182">
        <v>188.06</v>
      </c>
      <c r="E87" s="1183">
        <v>76.400000000000006</v>
      </c>
      <c r="F87" s="1184">
        <v>20.7</v>
      </c>
      <c r="G87" s="1185">
        <v>92.21</v>
      </c>
      <c r="H87" s="1186"/>
      <c r="I87" s="1187">
        <f>ROUND('BDI Principal'!D14,2)</f>
        <v>20.7</v>
      </c>
      <c r="J87" s="1188">
        <f t="shared" si="25"/>
        <v>0</v>
      </c>
      <c r="K87" s="1189"/>
      <c r="L87" s="1190">
        <f t="shared" si="26"/>
        <v>0</v>
      </c>
      <c r="M87" s="1191">
        <f t="shared" si="27"/>
        <v>0</v>
      </c>
      <c r="N87" s="1192">
        <f t="shared" si="28"/>
        <v>0</v>
      </c>
      <c r="O87" s="1193">
        <f t="shared" si="29"/>
        <v>0</v>
      </c>
      <c r="P87" s="1194" t="s">
        <v>23</v>
      </c>
    </row>
    <row r="88" spans="1:16" ht="45" x14ac:dyDescent="0.25">
      <c r="A88" s="1195" t="s">
        <v>197</v>
      </c>
      <c r="B88" s="1196" t="s">
        <v>198</v>
      </c>
      <c r="C88" s="1197" t="s">
        <v>199</v>
      </c>
      <c r="D88" s="1198">
        <v>264.17</v>
      </c>
      <c r="E88" s="1199">
        <v>16.350000000000001</v>
      </c>
      <c r="F88" s="1200">
        <v>20.7</v>
      </c>
      <c r="G88" s="1201">
        <v>19.73</v>
      </c>
      <c r="H88" s="1202"/>
      <c r="I88" s="1203">
        <f>ROUND('BDI Principal'!D14,2)</f>
        <v>20.7</v>
      </c>
      <c r="J88" s="1204">
        <f t="shared" si="25"/>
        <v>0</v>
      </c>
      <c r="K88" s="1205"/>
      <c r="L88" s="1206">
        <f t="shared" si="26"/>
        <v>0</v>
      </c>
      <c r="M88" s="1207">
        <f t="shared" si="27"/>
        <v>0</v>
      </c>
      <c r="N88" s="1208">
        <f t="shared" si="28"/>
        <v>0</v>
      </c>
      <c r="O88" s="1209">
        <f t="shared" si="29"/>
        <v>0</v>
      </c>
      <c r="P88" s="1210" t="s">
        <v>23</v>
      </c>
    </row>
    <row r="89" spans="1:16" ht="45" x14ac:dyDescent="0.25">
      <c r="A89" s="1211" t="s">
        <v>200</v>
      </c>
      <c r="B89" s="1212" t="s">
        <v>201</v>
      </c>
      <c r="C89" s="1213" t="s">
        <v>199</v>
      </c>
      <c r="D89" s="1214">
        <v>495.24</v>
      </c>
      <c r="E89" s="1215">
        <v>14.77</v>
      </c>
      <c r="F89" s="1216">
        <v>20.7</v>
      </c>
      <c r="G89" s="1217">
        <v>17.829999999999998</v>
      </c>
      <c r="H89" s="1218"/>
      <c r="I89" s="1219">
        <f>ROUND('BDI Principal'!D14,2)</f>
        <v>20.7</v>
      </c>
      <c r="J89" s="1220">
        <f t="shared" si="25"/>
        <v>0</v>
      </c>
      <c r="K89" s="1221"/>
      <c r="L89" s="1222">
        <f t="shared" si="26"/>
        <v>0</v>
      </c>
      <c r="M89" s="1223">
        <f t="shared" si="27"/>
        <v>0</v>
      </c>
      <c r="N89" s="1224">
        <f t="shared" si="28"/>
        <v>0</v>
      </c>
      <c r="O89" s="1225">
        <f t="shared" si="29"/>
        <v>0</v>
      </c>
      <c r="P89" s="1226" t="s">
        <v>23</v>
      </c>
    </row>
    <row r="90" spans="1:16" ht="45" x14ac:dyDescent="0.25">
      <c r="A90" s="1227" t="s">
        <v>202</v>
      </c>
      <c r="B90" s="1228" t="s">
        <v>203</v>
      </c>
      <c r="C90" s="1229" t="s">
        <v>63</v>
      </c>
      <c r="D90" s="1230">
        <v>18.809999999999999</v>
      </c>
      <c r="E90" s="1231">
        <v>849.64</v>
      </c>
      <c r="F90" s="1232">
        <v>20.7</v>
      </c>
      <c r="G90" s="1233">
        <v>1025.52</v>
      </c>
      <c r="H90" s="1234"/>
      <c r="I90" s="1235">
        <f>ROUND('BDI Principal'!D14,2)</f>
        <v>20.7</v>
      </c>
      <c r="J90" s="1236">
        <f t="shared" si="25"/>
        <v>0</v>
      </c>
      <c r="K90" s="1237"/>
      <c r="L90" s="1238">
        <f t="shared" si="26"/>
        <v>0</v>
      </c>
      <c r="M90" s="1239">
        <f t="shared" si="27"/>
        <v>0</v>
      </c>
      <c r="N90" s="1240">
        <f t="shared" si="28"/>
        <v>0</v>
      </c>
      <c r="O90" s="1241">
        <f t="shared" si="29"/>
        <v>0</v>
      </c>
      <c r="P90" s="1242" t="s">
        <v>23</v>
      </c>
    </row>
    <row r="91" spans="1:16" ht="67.5" x14ac:dyDescent="0.25">
      <c r="A91" s="1243" t="s">
        <v>204</v>
      </c>
      <c r="B91" s="1244" t="s">
        <v>205</v>
      </c>
      <c r="C91" s="1245" t="s">
        <v>70</v>
      </c>
      <c r="D91" s="1246">
        <v>313.44</v>
      </c>
      <c r="E91" s="1247">
        <v>159.83000000000001</v>
      </c>
      <c r="F91" s="1248">
        <v>20.7</v>
      </c>
      <c r="G91" s="1249">
        <v>192.91</v>
      </c>
      <c r="H91" s="1250"/>
      <c r="I91" s="1251">
        <f>ROUND('BDI Principal'!D14,2)</f>
        <v>20.7</v>
      </c>
      <c r="J91" s="1252">
        <f t="shared" si="25"/>
        <v>0</v>
      </c>
      <c r="K91" s="1253"/>
      <c r="L91" s="1254">
        <f t="shared" si="26"/>
        <v>0</v>
      </c>
      <c r="M91" s="1255">
        <f t="shared" si="27"/>
        <v>0</v>
      </c>
      <c r="N91" s="1256">
        <f t="shared" si="28"/>
        <v>0</v>
      </c>
      <c r="O91" s="1257">
        <f t="shared" si="29"/>
        <v>0</v>
      </c>
      <c r="P91" s="1258" t="s">
        <v>23</v>
      </c>
    </row>
    <row r="92" spans="1:16" ht="33.75" x14ac:dyDescent="0.25">
      <c r="A92" s="1259" t="s">
        <v>206</v>
      </c>
      <c r="B92" s="1260" t="s">
        <v>207</v>
      </c>
      <c r="C92" s="1261" t="s">
        <v>156</v>
      </c>
      <c r="D92" s="1262">
        <v>400.51</v>
      </c>
      <c r="E92" s="1263">
        <v>4.5999999999999996</v>
      </c>
      <c r="F92" s="1264">
        <v>20.7</v>
      </c>
      <c r="G92" s="1265">
        <v>5.55</v>
      </c>
      <c r="H92" s="1266"/>
      <c r="I92" s="1267">
        <f>ROUND('BDI Principal'!D14,2)</f>
        <v>20.7</v>
      </c>
      <c r="J92" s="1268">
        <f t="shared" si="25"/>
        <v>0</v>
      </c>
      <c r="K92" s="1269"/>
      <c r="L92" s="1270">
        <f t="shared" si="26"/>
        <v>0</v>
      </c>
      <c r="M92" s="1271">
        <f t="shared" si="27"/>
        <v>0</v>
      </c>
      <c r="N92" s="1272">
        <f t="shared" si="28"/>
        <v>0</v>
      </c>
      <c r="O92" s="1273">
        <f t="shared" si="29"/>
        <v>0</v>
      </c>
      <c r="P92" s="1274" t="s">
        <v>23</v>
      </c>
    </row>
    <row r="93" spans="1:16" ht="33.75" x14ac:dyDescent="0.25">
      <c r="A93" s="1275" t="s">
        <v>208</v>
      </c>
      <c r="B93" s="1276" t="s">
        <v>209</v>
      </c>
      <c r="C93" s="1277" t="s">
        <v>156</v>
      </c>
      <c r="D93" s="1278">
        <v>400.51</v>
      </c>
      <c r="E93" s="1279">
        <v>26.98</v>
      </c>
      <c r="F93" s="1280">
        <v>20.7</v>
      </c>
      <c r="G93" s="1281">
        <v>32.56</v>
      </c>
      <c r="H93" s="1282"/>
      <c r="I93" s="1283">
        <f>ROUND('BDI Principal'!D14,2)</f>
        <v>20.7</v>
      </c>
      <c r="J93" s="1284">
        <f t="shared" si="25"/>
        <v>0</v>
      </c>
      <c r="K93" s="1285"/>
      <c r="L93" s="1286">
        <f t="shared" si="26"/>
        <v>0</v>
      </c>
      <c r="M93" s="1287">
        <f t="shared" si="27"/>
        <v>0</v>
      </c>
      <c r="N93" s="1288">
        <f t="shared" si="28"/>
        <v>0</v>
      </c>
      <c r="O93" s="1289">
        <f t="shared" si="29"/>
        <v>0</v>
      </c>
      <c r="P93" s="1290" t="s">
        <v>23</v>
      </c>
    </row>
    <row r="94" spans="1:16" x14ac:dyDescent="0.25">
      <c r="A94" s="1291" t="s">
        <v>210</v>
      </c>
      <c r="B94" s="1741" t="s">
        <v>211</v>
      </c>
      <c r="C94" s="1742"/>
      <c r="D94" s="1743"/>
      <c r="E94" s="1744"/>
      <c r="F94" s="1745"/>
      <c r="G94" s="1746"/>
      <c r="H94" s="1747"/>
      <c r="I94" s="1748"/>
      <c r="J94" s="1749"/>
      <c r="K94" s="1750"/>
      <c r="L94" s="1751"/>
      <c r="M94" s="1292">
        <f>SUM(M95:M102)</f>
        <v>0</v>
      </c>
      <c r="N94" s="1293">
        <f>SUM(N95:N102)</f>
        <v>0</v>
      </c>
      <c r="O94" s="1294">
        <f>SUM(O95:O102)</f>
        <v>0</v>
      </c>
      <c r="P94" s="1295" t="s">
        <v>40</v>
      </c>
    </row>
    <row r="95" spans="1:16" ht="56.25" x14ac:dyDescent="0.25">
      <c r="A95" s="1296" t="s">
        <v>212</v>
      </c>
      <c r="B95" s="1297" t="s">
        <v>213</v>
      </c>
      <c r="C95" s="1298" t="s">
        <v>156</v>
      </c>
      <c r="D95" s="1299">
        <v>3.2</v>
      </c>
      <c r="E95" s="1300">
        <v>120.94</v>
      </c>
      <c r="F95" s="1301">
        <v>20.7</v>
      </c>
      <c r="G95" s="1302">
        <v>145.97</v>
      </c>
      <c r="H95" s="1303"/>
      <c r="I95" s="1304">
        <f>ROUND('BDI Principal'!D14,2)</f>
        <v>20.7</v>
      </c>
      <c r="J95" s="1305">
        <f t="shared" ref="J95:J102" si="30">ROUND((ROUND(H95,2)*I95/100)+ROUND(H95,2),2)</f>
        <v>0</v>
      </c>
      <c r="K95" s="1306"/>
      <c r="L95" s="1307">
        <f t="shared" ref="L95:L102" si="31">J95-K95</f>
        <v>0</v>
      </c>
      <c r="M95" s="1308">
        <f t="shared" ref="M95:M102" si="32">ROUND(K95*D95,2)</f>
        <v>0</v>
      </c>
      <c r="N95" s="1309">
        <f t="shared" ref="N95:N102" si="33">O95-M95</f>
        <v>0</v>
      </c>
      <c r="O95" s="1310">
        <f t="shared" ref="O95:O102" si="34">ROUND(D95*J95,2)</f>
        <v>0</v>
      </c>
      <c r="P95" s="1311" t="s">
        <v>23</v>
      </c>
    </row>
    <row r="96" spans="1:16" ht="45" x14ac:dyDescent="0.25">
      <c r="A96" s="1312" t="s">
        <v>214</v>
      </c>
      <c r="B96" s="1313" t="s">
        <v>215</v>
      </c>
      <c r="C96" s="1314" t="s">
        <v>199</v>
      </c>
      <c r="D96" s="1315">
        <v>10.47</v>
      </c>
      <c r="E96" s="1316">
        <v>14.97</v>
      </c>
      <c r="F96" s="1317">
        <v>20.7</v>
      </c>
      <c r="G96" s="1318">
        <v>18.07</v>
      </c>
      <c r="H96" s="1319"/>
      <c r="I96" s="1320">
        <f>ROUND('BDI Principal'!D14,2)</f>
        <v>20.7</v>
      </c>
      <c r="J96" s="1321">
        <f t="shared" si="30"/>
        <v>0</v>
      </c>
      <c r="K96" s="1322"/>
      <c r="L96" s="1323">
        <f t="shared" si="31"/>
        <v>0</v>
      </c>
      <c r="M96" s="1324">
        <f t="shared" si="32"/>
        <v>0</v>
      </c>
      <c r="N96" s="1325">
        <f t="shared" si="33"/>
        <v>0</v>
      </c>
      <c r="O96" s="1326">
        <f t="shared" si="34"/>
        <v>0</v>
      </c>
      <c r="P96" s="1327" t="s">
        <v>23</v>
      </c>
    </row>
    <row r="97" spans="1:16" ht="45" x14ac:dyDescent="0.25">
      <c r="A97" s="1328" t="s">
        <v>216</v>
      </c>
      <c r="B97" s="1329" t="s">
        <v>217</v>
      </c>
      <c r="C97" s="1330" t="s">
        <v>199</v>
      </c>
      <c r="D97" s="1331">
        <v>28.44</v>
      </c>
      <c r="E97" s="1332">
        <v>12.42</v>
      </c>
      <c r="F97" s="1333">
        <v>20.7</v>
      </c>
      <c r="G97" s="1334">
        <v>14.99</v>
      </c>
      <c r="H97" s="1335"/>
      <c r="I97" s="1336">
        <f>ROUND('BDI Principal'!D14,2)</f>
        <v>20.7</v>
      </c>
      <c r="J97" s="1337">
        <f t="shared" si="30"/>
        <v>0</v>
      </c>
      <c r="K97" s="1338"/>
      <c r="L97" s="1339">
        <f t="shared" si="31"/>
        <v>0</v>
      </c>
      <c r="M97" s="1340">
        <f t="shared" si="32"/>
        <v>0</v>
      </c>
      <c r="N97" s="1341">
        <f t="shared" si="33"/>
        <v>0</v>
      </c>
      <c r="O97" s="1342">
        <f t="shared" si="34"/>
        <v>0</v>
      </c>
      <c r="P97" s="1343" t="s">
        <v>23</v>
      </c>
    </row>
    <row r="98" spans="1:16" ht="45" x14ac:dyDescent="0.25">
      <c r="A98" s="1344" t="s">
        <v>218</v>
      </c>
      <c r="B98" s="1345" t="s">
        <v>219</v>
      </c>
      <c r="C98" s="1346" t="s">
        <v>63</v>
      </c>
      <c r="D98" s="1347">
        <v>0.16</v>
      </c>
      <c r="E98" s="1348">
        <v>1123.18</v>
      </c>
      <c r="F98" s="1349">
        <v>20.7</v>
      </c>
      <c r="G98" s="1350">
        <v>1355.68</v>
      </c>
      <c r="H98" s="1351"/>
      <c r="I98" s="1352">
        <f>ROUND('BDI Principal'!D14,2)</f>
        <v>20.7</v>
      </c>
      <c r="J98" s="1353">
        <f t="shared" si="30"/>
        <v>0</v>
      </c>
      <c r="K98" s="1354"/>
      <c r="L98" s="1355">
        <f t="shared" si="31"/>
        <v>0</v>
      </c>
      <c r="M98" s="1356">
        <f t="shared" si="32"/>
        <v>0</v>
      </c>
      <c r="N98" s="1357">
        <f t="shared" si="33"/>
        <v>0</v>
      </c>
      <c r="O98" s="1358">
        <f t="shared" si="34"/>
        <v>0</v>
      </c>
      <c r="P98" s="1359" t="s">
        <v>23</v>
      </c>
    </row>
    <row r="99" spans="1:16" ht="45" x14ac:dyDescent="0.25">
      <c r="A99" s="1360" t="s">
        <v>220</v>
      </c>
      <c r="B99" s="1361" t="s">
        <v>221</v>
      </c>
      <c r="C99" s="1362" t="s">
        <v>63</v>
      </c>
      <c r="D99" s="1363">
        <v>0.84</v>
      </c>
      <c r="E99" s="1364">
        <v>829.52</v>
      </c>
      <c r="F99" s="1365">
        <v>20.7</v>
      </c>
      <c r="G99" s="1366">
        <v>1001.23</v>
      </c>
      <c r="H99" s="1367"/>
      <c r="I99" s="1368">
        <f>ROUND('BDI Principal'!D14,2)</f>
        <v>20.7</v>
      </c>
      <c r="J99" s="1369">
        <f t="shared" si="30"/>
        <v>0</v>
      </c>
      <c r="K99" s="1370"/>
      <c r="L99" s="1371">
        <f t="shared" si="31"/>
        <v>0</v>
      </c>
      <c r="M99" s="1372">
        <f t="shared" si="32"/>
        <v>0</v>
      </c>
      <c r="N99" s="1373">
        <f t="shared" si="33"/>
        <v>0</v>
      </c>
      <c r="O99" s="1374">
        <f t="shared" si="34"/>
        <v>0</v>
      </c>
      <c r="P99" s="1375" t="s">
        <v>23</v>
      </c>
    </row>
    <row r="100" spans="1:16" ht="67.5" x14ac:dyDescent="0.25">
      <c r="A100" s="1376" t="s">
        <v>222</v>
      </c>
      <c r="B100" s="1377" t="s">
        <v>223</v>
      </c>
      <c r="C100" s="1378" t="s">
        <v>70</v>
      </c>
      <c r="D100" s="1379">
        <v>1.8</v>
      </c>
      <c r="E100" s="1380">
        <v>758.86</v>
      </c>
      <c r="F100" s="1381">
        <v>20.7</v>
      </c>
      <c r="G100" s="1382">
        <v>915.94</v>
      </c>
      <c r="H100" s="1383"/>
      <c r="I100" s="1384">
        <f>ROUND('BDI Principal'!D14,2)</f>
        <v>20.7</v>
      </c>
      <c r="J100" s="1385">
        <f t="shared" si="30"/>
        <v>0</v>
      </c>
      <c r="K100" s="1386"/>
      <c r="L100" s="1387">
        <f t="shared" si="31"/>
        <v>0</v>
      </c>
      <c r="M100" s="1388">
        <f t="shared" si="32"/>
        <v>0</v>
      </c>
      <c r="N100" s="1389">
        <f t="shared" si="33"/>
        <v>0</v>
      </c>
      <c r="O100" s="1390">
        <f t="shared" si="34"/>
        <v>0</v>
      </c>
      <c r="P100" s="1391" t="s">
        <v>23</v>
      </c>
    </row>
    <row r="101" spans="1:16" ht="45" x14ac:dyDescent="0.25">
      <c r="A101" s="1392" t="s">
        <v>224</v>
      </c>
      <c r="B101" s="1393" t="s">
        <v>225</v>
      </c>
      <c r="C101" s="1394" t="s">
        <v>156</v>
      </c>
      <c r="D101" s="1395">
        <v>2</v>
      </c>
      <c r="E101" s="1396">
        <v>750</v>
      </c>
      <c r="F101" s="1397">
        <v>20.7</v>
      </c>
      <c r="G101" s="1398">
        <v>905.25</v>
      </c>
      <c r="H101" s="1399"/>
      <c r="I101" s="1400">
        <f>ROUND('BDI Principal'!D14,2)</f>
        <v>20.7</v>
      </c>
      <c r="J101" s="1401">
        <f t="shared" si="30"/>
        <v>0</v>
      </c>
      <c r="K101" s="1402"/>
      <c r="L101" s="1403">
        <f t="shared" si="31"/>
        <v>0</v>
      </c>
      <c r="M101" s="1404">
        <f t="shared" si="32"/>
        <v>0</v>
      </c>
      <c r="N101" s="1405">
        <f t="shared" si="33"/>
        <v>0</v>
      </c>
      <c r="O101" s="1406">
        <f t="shared" si="34"/>
        <v>0</v>
      </c>
      <c r="P101" s="1407" t="s">
        <v>23</v>
      </c>
    </row>
    <row r="102" spans="1:16" ht="56.25" x14ac:dyDescent="0.25">
      <c r="A102" s="1408" t="s">
        <v>226</v>
      </c>
      <c r="B102" s="1409" t="s">
        <v>227</v>
      </c>
      <c r="C102" s="1410" t="s">
        <v>156</v>
      </c>
      <c r="D102" s="1411">
        <v>14</v>
      </c>
      <c r="E102" s="1412">
        <v>800</v>
      </c>
      <c r="F102" s="1413">
        <v>20.7</v>
      </c>
      <c r="G102" s="1414">
        <v>965.6</v>
      </c>
      <c r="H102" s="1415"/>
      <c r="I102" s="1416">
        <f>ROUND('BDI Principal'!D14,2)</f>
        <v>20.7</v>
      </c>
      <c r="J102" s="1417">
        <f t="shared" si="30"/>
        <v>0</v>
      </c>
      <c r="K102" s="1418"/>
      <c r="L102" s="1419">
        <f t="shared" si="31"/>
        <v>0</v>
      </c>
      <c r="M102" s="1420">
        <f t="shared" si="32"/>
        <v>0</v>
      </c>
      <c r="N102" s="1421">
        <f t="shared" si="33"/>
        <v>0</v>
      </c>
      <c r="O102" s="1422">
        <f t="shared" si="34"/>
        <v>0</v>
      </c>
      <c r="P102" s="1423" t="s">
        <v>23</v>
      </c>
    </row>
    <row r="103" spans="1:16" x14ac:dyDescent="0.25">
      <c r="A103" s="1752" t="s">
        <v>228</v>
      </c>
      <c r="B103" s="1646"/>
      <c r="C103" s="1646"/>
      <c r="D103" s="1646"/>
      <c r="E103" s="1646"/>
      <c r="F103" s="1646"/>
      <c r="G103" s="1646"/>
      <c r="H103" s="1646"/>
      <c r="I103" s="1646"/>
      <c r="J103" s="1646"/>
      <c r="K103" s="1646"/>
      <c r="L103" s="1646"/>
      <c r="M103" s="1424">
        <f>M8+M12+M41+M50+M63+M71+M79+M94</f>
        <v>0</v>
      </c>
      <c r="N103" s="1425">
        <f>N8+N12+N41+N50+N63+N71+N79+N94</f>
        <v>0</v>
      </c>
      <c r="O103" s="1426">
        <f>O8+O12+O41+O50+O63+O71+O79+O94</f>
        <v>0</v>
      </c>
    </row>
    <row r="105" spans="1:16" x14ac:dyDescent="0.25">
      <c r="A105" s="1753" t="s">
        <v>229</v>
      </c>
      <c r="B105" s="1646"/>
      <c r="C105" s="1646"/>
      <c r="D105" s="1646"/>
      <c r="E105" s="1646"/>
      <c r="F105" s="1646"/>
    </row>
    <row r="106" spans="1:16" x14ac:dyDescent="0.25">
      <c r="A106" s="1754" t="s">
        <v>230</v>
      </c>
      <c r="B106" s="1646"/>
      <c r="C106" s="1646"/>
      <c r="D106" s="1646"/>
      <c r="E106" s="1646"/>
      <c r="F106" s="1646"/>
    </row>
    <row r="113" spans="5:9" x14ac:dyDescent="0.25">
      <c r="E113" s="1755">
        <f>DADOS!C11</f>
        <v>0</v>
      </c>
      <c r="F113" s="1755"/>
      <c r="G113" s="1755"/>
      <c r="H113" s="1755"/>
      <c r="I113" s="1755"/>
    </row>
    <row r="114" spans="5:9" x14ac:dyDescent="0.25">
      <c r="E114" s="1756">
        <f>DADOS!C12</f>
        <v>0</v>
      </c>
      <c r="F114" s="1646"/>
      <c r="G114" s="1646"/>
      <c r="H114" s="1646"/>
      <c r="I114" s="1646"/>
    </row>
  </sheetData>
  <sheetProtection password="BF59" sheet="1" objects="1" scenarios="1" selectLockedCells="1"/>
  <mergeCells count="18">
    <mergeCell ref="A106:F106"/>
    <mergeCell ref="E113:I113"/>
    <mergeCell ref="E114:I114"/>
    <mergeCell ref="B71:L71"/>
    <mergeCell ref="B79:L79"/>
    <mergeCell ref="B94:L94"/>
    <mergeCell ref="A103:L103"/>
    <mergeCell ref="A105:F105"/>
    <mergeCell ref="B12:L12"/>
    <mergeCell ref="B41:L41"/>
    <mergeCell ref="B49:L49"/>
    <mergeCell ref="B50:L50"/>
    <mergeCell ref="B63:L63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"/>
  <sheetViews>
    <sheetView workbookViewId="0"/>
  </sheetViews>
  <sheetFormatPr defaultRowHeight="15" x14ac:dyDescent="0.25"/>
  <cols>
    <col min="1" max="1" width="10" customWidth="1"/>
    <col min="2" max="2" width="50" customWidth="1"/>
    <col min="3" max="13" width="15" customWidth="1"/>
  </cols>
  <sheetData>
    <row r="1" spans="1:13" x14ac:dyDescent="0.25">
      <c r="A1" s="1427" t="s">
        <v>0</v>
      </c>
    </row>
    <row r="2" spans="1:13" x14ac:dyDescent="0.25">
      <c r="A2" s="1427" t="s">
        <v>16</v>
      </c>
    </row>
    <row r="3" spans="1:13" x14ac:dyDescent="0.25">
      <c r="A3" s="1427" t="s">
        <v>17</v>
      </c>
      <c r="B3" s="2" t="str">
        <f>DADOS!C3</f>
        <v>01/09/2025</v>
      </c>
    </row>
    <row r="4" spans="1:13" x14ac:dyDescent="0.25">
      <c r="A4" s="1427" t="s">
        <v>18</v>
      </c>
      <c r="B4" s="1757">
        <f>DADOS!C7</f>
        <v>0</v>
      </c>
      <c r="C4" s="1646"/>
      <c r="D4" s="1646"/>
      <c r="E4" s="1646"/>
      <c r="F4" s="1646"/>
      <c r="G4" s="1427" t="s">
        <v>19</v>
      </c>
      <c r="H4" s="1758" t="str">
        <f>DADOS!C9</f>
        <v/>
      </c>
      <c r="I4" s="1646"/>
    </row>
    <row r="5" spans="1:13" x14ac:dyDescent="0.25">
      <c r="A5" s="1427" t="s">
        <v>20</v>
      </c>
      <c r="B5" s="1759" t="str">
        <f>DADOS!C8</f>
        <v/>
      </c>
      <c r="C5" s="1757" t="s">
        <v>9</v>
      </c>
      <c r="D5" s="1427" t="s">
        <v>21</v>
      </c>
      <c r="E5" s="1757">
        <f>DADOS!C13</f>
        <v>0</v>
      </c>
      <c r="F5" s="1757" t="s">
        <v>9</v>
      </c>
      <c r="G5" s="1757" t="s">
        <v>9</v>
      </c>
      <c r="H5" s="1427" t="s">
        <v>22</v>
      </c>
      <c r="I5" s="1427">
        <f>DADOS!C14</f>
        <v>0</v>
      </c>
    </row>
    <row r="7" spans="1:13" x14ac:dyDescent="0.25">
      <c r="A7" s="1428" t="s">
        <v>23</v>
      </c>
      <c r="B7" s="1429" t="s">
        <v>40</v>
      </c>
      <c r="C7" s="1430" t="s">
        <v>37</v>
      </c>
      <c r="D7" s="1431" t="s">
        <v>231</v>
      </c>
      <c r="E7" s="1432" t="s">
        <v>232</v>
      </c>
      <c r="F7" s="1433" t="s">
        <v>233</v>
      </c>
      <c r="G7" s="1434" t="s">
        <v>234</v>
      </c>
      <c r="H7" s="1435" t="s">
        <v>235</v>
      </c>
      <c r="I7" s="1436" t="s">
        <v>236</v>
      </c>
      <c r="J7" s="1437" t="s">
        <v>237</v>
      </c>
      <c r="K7" s="1438" t="s">
        <v>238</v>
      </c>
      <c r="L7" s="1439" t="s">
        <v>239</v>
      </c>
      <c r="M7" s="1440" t="s">
        <v>240</v>
      </c>
    </row>
    <row r="8" spans="1:13" x14ac:dyDescent="0.25">
      <c r="A8" s="1441" t="s">
        <v>38</v>
      </c>
      <c r="B8" s="1442" t="s">
        <v>39</v>
      </c>
      <c r="C8" s="1643">
        <f>Orçamento!O8</f>
        <v>0</v>
      </c>
      <c r="D8" s="1443">
        <v>25</v>
      </c>
      <c r="E8" s="1444">
        <f>C8*D8/100</f>
        <v>0</v>
      </c>
      <c r="F8" s="1445">
        <v>25</v>
      </c>
      <c r="G8" s="1446">
        <f>C8*F8/100</f>
        <v>0</v>
      </c>
      <c r="H8" s="1447">
        <v>25</v>
      </c>
      <c r="I8" s="1448">
        <f>C8*H8/100</f>
        <v>0</v>
      </c>
      <c r="J8" s="1449">
        <v>25</v>
      </c>
      <c r="K8" s="1450">
        <f>C8*J8/100</f>
        <v>0</v>
      </c>
      <c r="L8" s="1451">
        <f t="shared" ref="L8:M11" si="0">D8+F8+H8+J8</f>
        <v>100</v>
      </c>
      <c r="M8" s="1452">
        <f t="shared" si="0"/>
        <v>0</v>
      </c>
    </row>
    <row r="9" spans="1:13" x14ac:dyDescent="0.25">
      <c r="A9" s="1453" t="s">
        <v>48</v>
      </c>
      <c r="B9" s="1454" t="s">
        <v>49</v>
      </c>
      <c r="C9" s="1643">
        <f>Orçamento!O12</f>
        <v>0</v>
      </c>
      <c r="D9" s="1455">
        <v>50</v>
      </c>
      <c r="E9" s="1456">
        <f>C9*D9/100</f>
        <v>0</v>
      </c>
      <c r="F9" s="1457">
        <v>50</v>
      </c>
      <c r="G9" s="1458">
        <f>C9*F9/100</f>
        <v>0</v>
      </c>
      <c r="H9" s="1459">
        <v>0</v>
      </c>
      <c r="I9" s="1460">
        <f>C9*H9/100</f>
        <v>0</v>
      </c>
      <c r="J9" s="1461">
        <v>0</v>
      </c>
      <c r="K9" s="1462">
        <f>C9*J9/100</f>
        <v>0</v>
      </c>
      <c r="L9" s="1463">
        <f t="shared" si="0"/>
        <v>100</v>
      </c>
      <c r="M9" s="1464">
        <f t="shared" si="0"/>
        <v>0</v>
      </c>
    </row>
    <row r="10" spans="1:13" x14ac:dyDescent="0.25">
      <c r="A10" s="1465" t="s">
        <v>109</v>
      </c>
      <c r="B10" s="1466" t="s">
        <v>110</v>
      </c>
      <c r="C10" s="1643">
        <f>Orçamento!O41</f>
        <v>0</v>
      </c>
      <c r="D10" s="1467">
        <v>80</v>
      </c>
      <c r="E10" s="1468">
        <f>C10*D10/100</f>
        <v>0</v>
      </c>
      <c r="F10" s="1469">
        <v>20</v>
      </c>
      <c r="G10" s="1470">
        <f>C10*F10/100</f>
        <v>0</v>
      </c>
      <c r="H10" s="1471">
        <v>0</v>
      </c>
      <c r="I10" s="1472">
        <f>C10*H10/100</f>
        <v>0</v>
      </c>
      <c r="J10" s="1473">
        <v>0</v>
      </c>
      <c r="K10" s="1474">
        <f>C10*J10/100</f>
        <v>0</v>
      </c>
      <c r="L10" s="1475">
        <f t="shared" si="0"/>
        <v>100</v>
      </c>
      <c r="M10" s="1476">
        <f t="shared" si="0"/>
        <v>0</v>
      </c>
    </row>
    <row r="11" spans="1:13" x14ac:dyDescent="0.25">
      <c r="A11" s="1477" t="s">
        <v>121</v>
      </c>
      <c r="B11" s="1478" t="s">
        <v>122</v>
      </c>
      <c r="C11" s="1643">
        <f>Orçamento!O49</f>
        <v>0</v>
      </c>
      <c r="D11" s="1479">
        <v>0</v>
      </c>
      <c r="E11" s="1480">
        <f>C11*D11/100</f>
        <v>0</v>
      </c>
      <c r="F11" s="1481">
        <v>30</v>
      </c>
      <c r="G11" s="1482">
        <f>C11*F11/100</f>
        <v>0</v>
      </c>
      <c r="H11" s="1483">
        <v>40</v>
      </c>
      <c r="I11" s="1484">
        <f>C11*H11/100</f>
        <v>0</v>
      </c>
      <c r="J11" s="1485">
        <v>30</v>
      </c>
      <c r="K11" s="1486">
        <f>C11*J11/100</f>
        <v>0</v>
      </c>
      <c r="L11" s="1487">
        <f t="shared" si="0"/>
        <v>100</v>
      </c>
      <c r="M11" s="1488">
        <f t="shared" si="0"/>
        <v>0</v>
      </c>
    </row>
    <row r="12" spans="1:13" x14ac:dyDescent="0.25">
      <c r="A12" s="1489" t="s">
        <v>123</v>
      </c>
      <c r="B12" s="1760" t="s">
        <v>124</v>
      </c>
      <c r="C12" s="1761">
        <f>Orçamento!O50</f>
        <v>0</v>
      </c>
      <c r="D12" s="1762"/>
      <c r="E12" s="1763"/>
      <c r="F12" s="1764"/>
      <c r="G12" s="1765"/>
      <c r="H12" s="1766"/>
      <c r="I12" s="1767"/>
      <c r="J12" s="1768"/>
      <c r="K12" s="1769"/>
      <c r="L12" s="1770"/>
      <c r="M12" s="1646"/>
    </row>
    <row r="13" spans="1:13" x14ac:dyDescent="0.25">
      <c r="A13" s="1490" t="s">
        <v>148</v>
      </c>
      <c r="B13" s="1491" t="s">
        <v>149</v>
      </c>
      <c r="C13" s="1643">
        <f>Orçamento!O63</f>
        <v>0</v>
      </c>
      <c r="D13" s="1492">
        <v>0</v>
      </c>
      <c r="E13" s="1493">
        <f>C13*D13/100</f>
        <v>0</v>
      </c>
      <c r="F13" s="1494">
        <v>0</v>
      </c>
      <c r="G13" s="1495">
        <f>C13*F13/100</f>
        <v>0</v>
      </c>
      <c r="H13" s="1496">
        <v>20</v>
      </c>
      <c r="I13" s="1497">
        <f>C13*H13/100</f>
        <v>0</v>
      </c>
      <c r="J13" s="1498">
        <v>80</v>
      </c>
      <c r="K13" s="1499">
        <f>C13*J13/100</f>
        <v>0</v>
      </c>
      <c r="L13" s="1500">
        <f t="shared" ref="L13:M16" si="1">D13+F13+H13+J13</f>
        <v>100</v>
      </c>
      <c r="M13" s="1501">
        <f t="shared" si="1"/>
        <v>0</v>
      </c>
    </row>
    <row r="14" spans="1:13" x14ac:dyDescent="0.25">
      <c r="A14" s="1502" t="s">
        <v>164</v>
      </c>
      <c r="B14" s="1503" t="s">
        <v>165</v>
      </c>
      <c r="C14" s="1643">
        <f>Orçamento!O71</f>
        <v>0</v>
      </c>
      <c r="D14" s="1504">
        <v>0</v>
      </c>
      <c r="E14" s="1505">
        <f>C14*D14/100</f>
        <v>0</v>
      </c>
      <c r="F14" s="1506">
        <v>0</v>
      </c>
      <c r="G14" s="1507">
        <f>C14*F14/100</f>
        <v>0</v>
      </c>
      <c r="H14" s="1508">
        <v>0</v>
      </c>
      <c r="I14" s="1509">
        <f>C14*H14/100</f>
        <v>0</v>
      </c>
      <c r="J14" s="1510">
        <v>100</v>
      </c>
      <c r="K14" s="1511">
        <f>C14*J14/100</f>
        <v>0</v>
      </c>
      <c r="L14" s="1512">
        <f t="shared" si="1"/>
        <v>100</v>
      </c>
      <c r="M14" s="1513">
        <f t="shared" si="1"/>
        <v>0</v>
      </c>
    </row>
    <row r="15" spans="1:13" x14ac:dyDescent="0.25">
      <c r="A15" s="1514" t="s">
        <v>178</v>
      </c>
      <c r="B15" s="1515" t="s">
        <v>179</v>
      </c>
      <c r="C15" s="1643">
        <f>Orçamento!O79</f>
        <v>0</v>
      </c>
      <c r="D15" s="1516">
        <v>50</v>
      </c>
      <c r="E15" s="1517">
        <f>C15*D15/100</f>
        <v>0</v>
      </c>
      <c r="F15" s="1518">
        <v>50</v>
      </c>
      <c r="G15" s="1519">
        <f>C15*F15/100</f>
        <v>0</v>
      </c>
      <c r="H15" s="1520">
        <v>0</v>
      </c>
      <c r="I15" s="1521">
        <f>C15*H15/100</f>
        <v>0</v>
      </c>
      <c r="J15" s="1522">
        <v>0</v>
      </c>
      <c r="K15" s="1523">
        <f>C15*J15/100</f>
        <v>0</v>
      </c>
      <c r="L15" s="1524">
        <f t="shared" si="1"/>
        <v>100</v>
      </c>
      <c r="M15" s="1525">
        <f t="shared" si="1"/>
        <v>0</v>
      </c>
    </row>
    <row r="16" spans="1:13" x14ac:dyDescent="0.25">
      <c r="A16" s="1526" t="s">
        <v>210</v>
      </c>
      <c r="B16" s="1527" t="s">
        <v>211</v>
      </c>
      <c r="C16" s="1643">
        <f>Orçamento!O94</f>
        <v>0</v>
      </c>
      <c r="D16" s="1528">
        <v>0</v>
      </c>
      <c r="E16" s="1529">
        <f>C16*D16/100</f>
        <v>0</v>
      </c>
      <c r="F16" s="1530">
        <v>100</v>
      </c>
      <c r="G16" s="1531">
        <f>C16*F16/100</f>
        <v>0</v>
      </c>
      <c r="H16" s="1532">
        <v>0</v>
      </c>
      <c r="I16" s="1533">
        <f>C16*H16/100</f>
        <v>0</v>
      </c>
      <c r="J16" s="1534">
        <v>0</v>
      </c>
      <c r="K16" s="1535">
        <f>C16*J16/100</f>
        <v>0</v>
      </c>
      <c r="L16" s="1536">
        <f t="shared" si="1"/>
        <v>100</v>
      </c>
      <c r="M16" s="1537">
        <f t="shared" si="1"/>
        <v>0</v>
      </c>
    </row>
    <row r="17" spans="1:13" x14ac:dyDescent="0.25">
      <c r="A17" s="1779" t="s">
        <v>241</v>
      </c>
      <c r="B17" s="1780"/>
      <c r="C17" s="1538">
        <f>SUM(C8:C16)</f>
        <v>0</v>
      </c>
      <c r="D17" s="1771">
        <f>SUM(E8:E16)</f>
        <v>0</v>
      </c>
      <c r="E17" s="1772"/>
      <c r="F17" s="1773">
        <f>SUM(G8:G16)</f>
        <v>0</v>
      </c>
      <c r="G17" s="1774"/>
      <c r="H17" s="1775">
        <f>SUM(I8:I16)</f>
        <v>0</v>
      </c>
      <c r="I17" s="1776"/>
      <c r="J17" s="1777">
        <f>SUM(K8:K16)</f>
        <v>0</v>
      </c>
      <c r="K17" s="1778"/>
      <c r="L17" s="1539" t="e">
        <f>(M17/C17)*100</f>
        <v>#DIV/0!</v>
      </c>
      <c r="M17" s="1540">
        <f>SUM(M8:M16)</f>
        <v>0</v>
      </c>
    </row>
  </sheetData>
  <sheetProtection password="BF59" sheet="1" objects="1" scenarios="1" selectLockedCells="1"/>
  <mergeCells count="10">
    <mergeCell ref="D17:E17"/>
    <mergeCell ref="F17:G17"/>
    <mergeCell ref="H17:I17"/>
    <mergeCell ref="J17:K17"/>
    <mergeCell ref="A17:B17"/>
    <mergeCell ref="B4:F4"/>
    <mergeCell ref="H4:I4"/>
    <mergeCell ref="B5:C5"/>
    <mergeCell ref="E5:G5"/>
    <mergeCell ref="B12:M12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1541" t="s">
        <v>0</v>
      </c>
    </row>
    <row r="2" spans="1:10" x14ac:dyDescent="0.25">
      <c r="A2" s="1541" t="s">
        <v>16</v>
      </c>
    </row>
    <row r="3" spans="1:10" x14ac:dyDescent="0.25">
      <c r="A3" s="1541" t="s">
        <v>17</v>
      </c>
      <c r="B3" s="2" t="str">
        <f>DADOS!C3</f>
        <v>01/09/2025</v>
      </c>
    </row>
    <row r="4" spans="1:10" x14ac:dyDescent="0.25">
      <c r="A4" s="1541" t="s">
        <v>18</v>
      </c>
      <c r="B4" s="1781">
        <f>DADOS!C7</f>
        <v>0</v>
      </c>
      <c r="C4" s="1646"/>
      <c r="D4" s="1646"/>
      <c r="E4" s="1646"/>
      <c r="F4" s="1646"/>
      <c r="G4" s="1541" t="s">
        <v>19</v>
      </c>
      <c r="H4" s="1782" t="str">
        <f>DADOS!C9</f>
        <v/>
      </c>
      <c r="I4" s="1646"/>
    </row>
    <row r="5" spans="1:10" x14ac:dyDescent="0.25">
      <c r="A5" s="1541" t="s">
        <v>20</v>
      </c>
      <c r="B5" s="1783" t="str">
        <f>DADOS!C8</f>
        <v/>
      </c>
      <c r="C5" s="1781" t="s">
        <v>9</v>
      </c>
      <c r="D5" s="1541" t="s">
        <v>21</v>
      </c>
      <c r="E5" s="1781">
        <f>DADOS!C13</f>
        <v>0</v>
      </c>
      <c r="F5" s="1781" t="s">
        <v>9</v>
      </c>
      <c r="G5" s="1781" t="s">
        <v>9</v>
      </c>
      <c r="H5" s="1541" t="s">
        <v>22</v>
      </c>
      <c r="I5" s="1541">
        <f>DADOS!C14</f>
        <v>0</v>
      </c>
    </row>
    <row r="7" spans="1:10" x14ac:dyDescent="0.25">
      <c r="A7" s="1542" t="s">
        <v>23</v>
      </c>
      <c r="B7" s="1543" t="s">
        <v>242</v>
      </c>
      <c r="C7" s="1544" t="s">
        <v>243</v>
      </c>
      <c r="D7" s="1545" t="s">
        <v>244</v>
      </c>
      <c r="E7" s="1784" t="s">
        <v>245</v>
      </c>
      <c r="F7" s="1785"/>
      <c r="G7" s="1786"/>
      <c r="H7" s="1787"/>
      <c r="I7" s="1788"/>
    </row>
    <row r="8" spans="1:10" x14ac:dyDescent="0.25">
      <c r="A8" s="1546" t="s">
        <v>246</v>
      </c>
      <c r="B8" s="1547">
        <v>3.8</v>
      </c>
      <c r="C8" s="1548">
        <v>4.67</v>
      </c>
      <c r="D8" s="1549">
        <v>4.01</v>
      </c>
      <c r="E8" s="1789" t="s">
        <v>247</v>
      </c>
      <c r="F8" s="1790"/>
      <c r="G8" s="1791"/>
      <c r="H8" s="1792"/>
      <c r="I8" s="1793"/>
      <c r="J8" s="1550">
        <f t="shared" ref="J8:J13" si="0">D8/100</f>
        <v>4.0099999999999997E-2</v>
      </c>
    </row>
    <row r="9" spans="1:10" x14ac:dyDescent="0.25">
      <c r="A9" s="1551" t="s">
        <v>248</v>
      </c>
      <c r="B9" s="1552">
        <v>0.32</v>
      </c>
      <c r="C9" s="1553">
        <v>0.74</v>
      </c>
      <c r="D9" s="1554">
        <v>0.4</v>
      </c>
      <c r="E9" s="1794" t="s">
        <v>249</v>
      </c>
      <c r="F9" s="1795"/>
      <c r="G9" s="1796"/>
      <c r="H9" s="1797"/>
      <c r="I9" s="1798"/>
      <c r="J9" s="1555">
        <f t="shared" si="0"/>
        <v>4.0000000000000001E-3</v>
      </c>
    </row>
    <row r="10" spans="1:10" x14ac:dyDescent="0.25">
      <c r="A10" s="1556" t="s">
        <v>250</v>
      </c>
      <c r="B10" s="1557">
        <v>0.5</v>
      </c>
      <c r="C10" s="1558">
        <v>0.97</v>
      </c>
      <c r="D10" s="1559">
        <v>0.56000000000000005</v>
      </c>
      <c r="E10" s="1799" t="s">
        <v>251</v>
      </c>
      <c r="F10" s="1800"/>
      <c r="G10" s="1801"/>
      <c r="H10" s="1802"/>
      <c r="I10" s="1803"/>
      <c r="J10" s="1560">
        <f t="shared" si="0"/>
        <v>5.6000000000000008E-3</v>
      </c>
    </row>
    <row r="11" spans="1:10" x14ac:dyDescent="0.25">
      <c r="A11" s="1561" t="s">
        <v>252</v>
      </c>
      <c r="B11" s="1562">
        <v>1.02</v>
      </c>
      <c r="C11" s="1563">
        <v>1.21</v>
      </c>
      <c r="D11" s="1564">
        <v>1.1100000000000001</v>
      </c>
      <c r="E11" s="1804" t="s">
        <v>253</v>
      </c>
      <c r="F11" s="1805"/>
      <c r="G11" s="1806"/>
      <c r="H11" s="1807"/>
      <c r="I11" s="1808"/>
      <c r="J11" s="1565">
        <f t="shared" si="0"/>
        <v>1.11E-2</v>
      </c>
    </row>
    <row r="12" spans="1:10" x14ac:dyDescent="0.25">
      <c r="A12" s="1566" t="s">
        <v>254</v>
      </c>
      <c r="B12" s="1567">
        <v>6.64</v>
      </c>
      <c r="C12" s="1568">
        <v>8.69</v>
      </c>
      <c r="D12" s="1569">
        <v>7.3</v>
      </c>
      <c r="E12" s="1809" t="s">
        <v>255</v>
      </c>
      <c r="F12" s="1810"/>
      <c r="G12" s="1811"/>
      <c r="H12" s="1812"/>
      <c r="I12" s="1813"/>
      <c r="J12" s="1570">
        <f t="shared" si="0"/>
        <v>7.2999999999999995E-2</v>
      </c>
    </row>
    <row r="13" spans="1:10" x14ac:dyDescent="0.25">
      <c r="A13" s="1571" t="s">
        <v>256</v>
      </c>
      <c r="B13" s="1572">
        <v>5.65</v>
      </c>
      <c r="C13" s="1573">
        <v>10.65</v>
      </c>
      <c r="D13" s="1574">
        <f>I15+I18+I19</f>
        <v>5.65</v>
      </c>
      <c r="E13" s="1814" t="s">
        <v>257</v>
      </c>
      <c r="F13" s="1815"/>
      <c r="G13" s="1816"/>
      <c r="H13" s="1817"/>
      <c r="I13" s="1818"/>
      <c r="J13" s="1575">
        <f t="shared" si="0"/>
        <v>5.6500000000000002E-2</v>
      </c>
    </row>
    <row r="14" spans="1:10" x14ac:dyDescent="0.25">
      <c r="C14" s="1576" t="s">
        <v>258</v>
      </c>
      <c r="D14" s="1577">
        <f>ROUND(((((1+J8+J9+J10)*(1+J11)*(1+J12)/(1-J15-J18))-1)*100),2)</f>
        <v>20.7</v>
      </c>
    </row>
    <row r="15" spans="1:10" x14ac:dyDescent="0.25">
      <c r="F15" s="1819" t="s">
        <v>259</v>
      </c>
      <c r="G15" s="1820"/>
      <c r="H15" s="1821"/>
      <c r="I15" s="1578">
        <v>3.65</v>
      </c>
      <c r="J15" s="1579">
        <f>I15/100</f>
        <v>3.6499999999999998E-2</v>
      </c>
    </row>
    <row r="16" spans="1:10" x14ac:dyDescent="0.25">
      <c r="F16" s="1822" t="s">
        <v>260</v>
      </c>
      <c r="G16" s="1823"/>
      <c r="H16" s="1824"/>
      <c r="I16" s="1580">
        <v>2</v>
      </c>
      <c r="J16" s="1581">
        <f>I16/100</f>
        <v>0.02</v>
      </c>
    </row>
    <row r="17" spans="5:10" x14ac:dyDescent="0.25">
      <c r="F17" s="1825" t="s">
        <v>261</v>
      </c>
      <c r="G17" s="1826"/>
      <c r="H17" s="1827"/>
      <c r="I17" s="1582">
        <v>100</v>
      </c>
    </row>
    <row r="18" spans="5:10" x14ac:dyDescent="0.25">
      <c r="F18" s="1828" t="s">
        <v>262</v>
      </c>
      <c r="G18" s="1829"/>
      <c r="H18" s="1830"/>
      <c r="I18" s="1583">
        <f>((I17*I16)/100)</f>
        <v>2</v>
      </c>
      <c r="J18" s="1584">
        <f>I18/100</f>
        <v>0.02</v>
      </c>
    </row>
    <row r="19" spans="5:10" x14ac:dyDescent="0.25">
      <c r="F19" s="1831" t="s">
        <v>263</v>
      </c>
      <c r="G19" s="1832"/>
      <c r="H19" s="1833"/>
      <c r="I19" s="1585">
        <v>0</v>
      </c>
    </row>
    <row r="29" spans="5:10" x14ac:dyDescent="0.25">
      <c r="E29" s="1834">
        <f>DADOS!C11</f>
        <v>0</v>
      </c>
      <c r="F29" s="1834"/>
      <c r="G29" s="1834"/>
      <c r="H29" s="1834"/>
      <c r="I29" s="1834"/>
    </row>
    <row r="30" spans="5:10" x14ac:dyDescent="0.25">
      <c r="E30" s="1835">
        <f>DADOS!C12</f>
        <v>0</v>
      </c>
      <c r="F30" s="1646"/>
      <c r="G30" s="1646"/>
      <c r="H30" s="1646"/>
      <c r="I30" s="1646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1586" t="s">
        <v>0</v>
      </c>
    </row>
    <row r="2" spans="1:10" x14ac:dyDescent="0.25">
      <c r="A2" s="1586" t="s">
        <v>16</v>
      </c>
    </row>
    <row r="3" spans="1:10" x14ac:dyDescent="0.25">
      <c r="A3" s="1586" t="s">
        <v>17</v>
      </c>
      <c r="B3" s="2" t="str">
        <f>DADOS!C3</f>
        <v>01/09/2025</v>
      </c>
    </row>
    <row r="4" spans="1:10" x14ac:dyDescent="0.25">
      <c r="A4" s="1586" t="s">
        <v>18</v>
      </c>
      <c r="B4" s="1836">
        <f>DADOS!C7</f>
        <v>0</v>
      </c>
      <c r="C4" s="1646"/>
      <c r="D4" s="1646"/>
      <c r="E4" s="1646"/>
      <c r="F4" s="1646"/>
      <c r="G4" s="1586" t="s">
        <v>19</v>
      </c>
      <c r="H4" s="1837" t="str">
        <f>DADOS!C9</f>
        <v/>
      </c>
      <c r="I4" s="1646"/>
    </row>
    <row r="5" spans="1:10" x14ac:dyDescent="0.25">
      <c r="A5" s="1586" t="s">
        <v>20</v>
      </c>
      <c r="B5" s="1838" t="str">
        <f>DADOS!C8</f>
        <v/>
      </c>
      <c r="C5" s="1836" t="s">
        <v>9</v>
      </c>
      <c r="D5" s="1586" t="s">
        <v>21</v>
      </c>
      <c r="E5" s="1836">
        <f>DADOS!C13</f>
        <v>0</v>
      </c>
      <c r="F5" s="1836" t="s">
        <v>9</v>
      </c>
      <c r="G5" s="1836" t="s">
        <v>9</v>
      </c>
      <c r="H5" s="1586" t="s">
        <v>22</v>
      </c>
      <c r="I5" s="1586">
        <f>DADOS!C14</f>
        <v>0</v>
      </c>
    </row>
    <row r="7" spans="1:10" x14ac:dyDescent="0.25">
      <c r="A7" s="1587" t="s">
        <v>23</v>
      </c>
      <c r="B7" s="1588" t="s">
        <v>242</v>
      </c>
      <c r="C7" s="1589" t="s">
        <v>243</v>
      </c>
      <c r="D7" s="1590" t="s">
        <v>244</v>
      </c>
      <c r="E7" s="1839" t="s">
        <v>245</v>
      </c>
      <c r="F7" s="1840"/>
      <c r="G7" s="1841"/>
      <c r="H7" s="1842"/>
      <c r="I7" s="1843"/>
    </row>
    <row r="8" spans="1:10" x14ac:dyDescent="0.25">
      <c r="A8" s="1591" t="s">
        <v>246</v>
      </c>
      <c r="B8" s="1592">
        <v>1.5</v>
      </c>
      <c r="C8" s="1593">
        <v>4.49</v>
      </c>
      <c r="D8" s="1594">
        <v>3.45</v>
      </c>
      <c r="E8" s="1844" t="s">
        <v>247</v>
      </c>
      <c r="F8" s="1845"/>
      <c r="G8" s="1846"/>
      <c r="H8" s="1847"/>
      <c r="I8" s="1848"/>
      <c r="J8" s="1595">
        <f t="shared" ref="J8:J13" si="0">D8/100</f>
        <v>3.4500000000000003E-2</v>
      </c>
    </row>
    <row r="9" spans="1:10" x14ac:dyDescent="0.25">
      <c r="A9" s="1596" t="s">
        <v>248</v>
      </c>
      <c r="B9" s="1597">
        <v>0.3</v>
      </c>
      <c r="C9" s="1598">
        <v>0.82</v>
      </c>
      <c r="D9" s="1599">
        <v>0.48</v>
      </c>
      <c r="E9" s="1849" t="s">
        <v>249</v>
      </c>
      <c r="F9" s="1850"/>
      <c r="G9" s="1851"/>
      <c r="H9" s="1852"/>
      <c r="I9" s="1853"/>
      <c r="J9" s="1600">
        <f t="shared" si="0"/>
        <v>4.7999999999999996E-3</v>
      </c>
    </row>
    <row r="10" spans="1:10" x14ac:dyDescent="0.25">
      <c r="A10" s="1601" t="s">
        <v>250</v>
      </c>
      <c r="B10" s="1602">
        <v>0.56000000000000005</v>
      </c>
      <c r="C10" s="1603">
        <v>0.89</v>
      </c>
      <c r="D10" s="1604">
        <v>0.85</v>
      </c>
      <c r="E10" s="1854" t="s">
        <v>251</v>
      </c>
      <c r="F10" s="1855"/>
      <c r="G10" s="1856"/>
      <c r="H10" s="1857"/>
      <c r="I10" s="1858"/>
      <c r="J10" s="1605">
        <f t="shared" si="0"/>
        <v>8.5000000000000006E-3</v>
      </c>
    </row>
    <row r="11" spans="1:10" x14ac:dyDescent="0.25">
      <c r="A11" s="1606" t="s">
        <v>252</v>
      </c>
      <c r="B11" s="1607">
        <v>0.85</v>
      </c>
      <c r="C11" s="1608">
        <v>1.1100000000000001</v>
      </c>
      <c r="D11" s="1609">
        <v>0.85</v>
      </c>
      <c r="E11" s="1859" t="s">
        <v>253</v>
      </c>
      <c r="F11" s="1860"/>
      <c r="G11" s="1861"/>
      <c r="H11" s="1862"/>
      <c r="I11" s="1863"/>
      <c r="J11" s="1610">
        <f t="shared" si="0"/>
        <v>8.5000000000000006E-3</v>
      </c>
    </row>
    <row r="12" spans="1:10" x14ac:dyDescent="0.25">
      <c r="A12" s="1611" t="s">
        <v>254</v>
      </c>
      <c r="B12" s="1612">
        <v>3.5</v>
      </c>
      <c r="C12" s="1613">
        <v>6.22</v>
      </c>
      <c r="D12" s="1614">
        <v>5.1100000000000003</v>
      </c>
      <c r="E12" s="1864" t="s">
        <v>255</v>
      </c>
      <c r="F12" s="1865"/>
      <c r="G12" s="1866"/>
      <c r="H12" s="1867"/>
      <c r="I12" s="1868"/>
      <c r="J12" s="1615">
        <f t="shared" si="0"/>
        <v>5.1100000000000007E-2</v>
      </c>
    </row>
    <row r="13" spans="1:10" x14ac:dyDescent="0.25">
      <c r="A13" s="1616" t="s">
        <v>256</v>
      </c>
      <c r="B13" s="1617">
        <v>5.65</v>
      </c>
      <c r="C13" s="1618">
        <v>10.65</v>
      </c>
      <c r="D13" s="1619">
        <f>I15+I16</f>
        <v>3.65</v>
      </c>
      <c r="E13" s="1869" t="s">
        <v>257</v>
      </c>
      <c r="F13" s="1870"/>
      <c r="G13" s="1871"/>
      <c r="H13" s="1872"/>
      <c r="I13" s="1873"/>
      <c r="J13" s="1620">
        <f t="shared" si="0"/>
        <v>3.6499999999999998E-2</v>
      </c>
    </row>
    <row r="14" spans="1:10" x14ac:dyDescent="0.25">
      <c r="C14" s="1621" t="s">
        <v>258</v>
      </c>
      <c r="D14" s="1622">
        <f>ROUND(((((1+J8+J9+J10)*(1+J11)*(1+J12)/(1-J13))-1)*100),2)</f>
        <v>15.28</v>
      </c>
    </row>
    <row r="15" spans="1:10" x14ac:dyDescent="0.25">
      <c r="F15" s="1874" t="s">
        <v>259</v>
      </c>
      <c r="G15" s="1875"/>
      <c r="H15" s="1876"/>
      <c r="I15" s="1623">
        <v>3.65</v>
      </c>
      <c r="J15" s="1624">
        <f>I15/100</f>
        <v>3.6499999999999998E-2</v>
      </c>
    </row>
    <row r="16" spans="1:10" x14ac:dyDescent="0.25">
      <c r="F16" s="1877" t="s">
        <v>263</v>
      </c>
      <c r="G16" s="1878"/>
      <c r="H16" s="1879"/>
      <c r="I16" s="1625">
        <v>0</v>
      </c>
    </row>
    <row r="26" spans="5:9" x14ac:dyDescent="0.25">
      <c r="E26" s="1880">
        <f>DADOS!C11</f>
        <v>0</v>
      </c>
      <c r="F26" s="1880"/>
      <c r="G26" s="1880"/>
      <c r="H26" s="1880"/>
      <c r="I26" s="1880"/>
    </row>
    <row r="27" spans="5:9" x14ac:dyDescent="0.25">
      <c r="E27" s="1881">
        <f>DADOS!C12</f>
        <v>0</v>
      </c>
      <c r="F27" s="1646"/>
      <c r="G27" s="1646"/>
      <c r="H27" s="1646"/>
      <c r="I27" s="1646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1626" t="s">
        <v>0</v>
      </c>
    </row>
    <row r="2" spans="1:9" x14ac:dyDescent="0.25">
      <c r="A2" s="1626" t="s">
        <v>16</v>
      </c>
    </row>
    <row r="3" spans="1:9" x14ac:dyDescent="0.25">
      <c r="A3" s="1626" t="s">
        <v>17</v>
      </c>
      <c r="B3" s="2" t="str">
        <f>DADOS!C3</f>
        <v>01/09/2025</v>
      </c>
    </row>
    <row r="4" spans="1:9" x14ac:dyDescent="0.25">
      <c r="A4" s="1626" t="s">
        <v>18</v>
      </c>
      <c r="B4" s="1882">
        <f>DADOS!C7</f>
        <v>0</v>
      </c>
      <c r="C4" s="1646"/>
      <c r="D4" s="1646"/>
      <c r="E4" s="1646"/>
      <c r="F4" s="1646"/>
      <c r="G4" s="1626" t="s">
        <v>19</v>
      </c>
      <c r="H4" s="1883" t="str">
        <f>DADOS!C9</f>
        <v/>
      </c>
      <c r="I4" s="1646"/>
    </row>
    <row r="5" spans="1:9" x14ac:dyDescent="0.25">
      <c r="A5" s="1626" t="s">
        <v>20</v>
      </c>
      <c r="B5" s="1884" t="str">
        <f>DADOS!C8</f>
        <v/>
      </c>
      <c r="C5" s="1882" t="s">
        <v>9</v>
      </c>
      <c r="D5" s="1626" t="s">
        <v>21</v>
      </c>
      <c r="E5" s="1882">
        <f>DADOS!C13</f>
        <v>0</v>
      </c>
      <c r="F5" s="1882" t="s">
        <v>9</v>
      </c>
      <c r="G5" s="1882" t="s">
        <v>9</v>
      </c>
      <c r="H5" s="1626" t="s">
        <v>22</v>
      </c>
      <c r="I5" s="1626">
        <f>DADOS!C14</f>
        <v>0</v>
      </c>
    </row>
    <row r="8" spans="1:9" x14ac:dyDescent="0.25">
      <c r="A8" s="1627" t="s">
        <v>264</v>
      </c>
      <c r="B8" s="1628">
        <v>1.1428</v>
      </c>
      <c r="C8" s="1885" t="s">
        <v>265</v>
      </c>
      <c r="D8" s="1886"/>
      <c r="E8" s="1887"/>
      <c r="F8" s="1888"/>
      <c r="G8" s="1889"/>
      <c r="H8" s="1890"/>
      <c r="I8" s="1891"/>
    </row>
    <row r="9" spans="1:9" x14ac:dyDescent="0.25">
      <c r="A9" s="1629" t="s">
        <v>266</v>
      </c>
      <c r="B9" s="1630">
        <v>0.2</v>
      </c>
      <c r="C9" s="1892" t="s">
        <v>267</v>
      </c>
      <c r="D9" s="1893"/>
      <c r="E9" s="1894"/>
      <c r="F9" s="1895"/>
      <c r="G9" s="1896"/>
      <c r="H9" s="1897"/>
      <c r="I9" s="1898"/>
    </row>
    <row r="10" spans="1:9" x14ac:dyDescent="0.25">
      <c r="A10" s="1631" t="s">
        <v>268</v>
      </c>
      <c r="B10" s="1632">
        <v>0.12</v>
      </c>
      <c r="C10" s="1899" t="s">
        <v>269</v>
      </c>
      <c r="D10" s="1900"/>
      <c r="E10" s="1901"/>
      <c r="F10" s="1902"/>
      <c r="G10" s="1903"/>
      <c r="H10" s="1904"/>
      <c r="I10" s="1905"/>
    </row>
    <row r="11" spans="1:9" x14ac:dyDescent="0.25">
      <c r="A11" s="1633" t="s">
        <v>270</v>
      </c>
      <c r="B11" s="1634">
        <v>0</v>
      </c>
      <c r="C11" s="1906" t="s">
        <v>271</v>
      </c>
      <c r="D11" s="1907"/>
      <c r="E11" s="1908"/>
      <c r="F11" s="1909"/>
      <c r="G11" s="1910"/>
      <c r="H11" s="1911"/>
      <c r="I11" s="1912"/>
    </row>
    <row r="12" spans="1:9" x14ac:dyDescent="0.25">
      <c r="A12" s="1635" t="s">
        <v>272</v>
      </c>
      <c r="B12" s="1636">
        <f>(((1+B8+B9)*(1+B10))/(1-B11))</f>
        <v>2.6239360000000009</v>
      </c>
      <c r="C12" s="1646" t="s">
        <v>273</v>
      </c>
      <c r="D12" s="1646"/>
      <c r="E12" s="1646"/>
      <c r="F12" s="1646"/>
      <c r="G12" s="1646"/>
      <c r="H12" s="1646"/>
      <c r="I12" s="1646"/>
    </row>
    <row r="13" spans="1:9" x14ac:dyDescent="0.25">
      <c r="A13" s="1637" t="s">
        <v>274</v>
      </c>
      <c r="B13" s="1638">
        <f>((1+B10)/(1-B11))</f>
        <v>1.1200000000000001</v>
      </c>
      <c r="C13" s="1646" t="s">
        <v>275</v>
      </c>
      <c r="D13" s="1646"/>
      <c r="E13" s="1646"/>
      <c r="F13" s="1646"/>
      <c r="G13" s="1646"/>
      <c r="H13" s="1646"/>
      <c r="I13" s="1646"/>
    </row>
    <row r="23" spans="5:9" x14ac:dyDescent="0.25">
      <c r="E23" s="1913">
        <f>DADOS!C11</f>
        <v>0</v>
      </c>
      <c r="F23" s="1913"/>
      <c r="G23" s="1913"/>
      <c r="H23" s="1913"/>
      <c r="I23" s="1913"/>
    </row>
    <row r="24" spans="5:9" x14ac:dyDescent="0.25">
      <c r="E24" s="1914">
        <f>DADOS!C12</f>
        <v>0</v>
      </c>
      <c r="F24" s="1646"/>
      <c r="G24" s="1646"/>
      <c r="H24" s="1646"/>
      <c r="I24" s="1646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1639">
        <f>'BDI Principal'!D14</f>
        <v>20.7</v>
      </c>
    </row>
    <row r="2" spans="1:1" x14ac:dyDescent="0.25">
      <c r="A2" s="1640">
        <f>'BDI Diferenciado'!D14</f>
        <v>15.28</v>
      </c>
    </row>
    <row r="3" spans="1:1" x14ac:dyDescent="0.25">
      <c r="A3" s="1641">
        <f>'BDI (Fator K e TRDE)'!B12</f>
        <v>2.6239360000000009</v>
      </c>
    </row>
    <row r="4" spans="1:1" x14ac:dyDescent="0.25">
      <c r="A4" s="1642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Diferenciado</vt:lpstr>
      <vt:lpstr>BDI (Fator K e TRDE)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Thales Martins de Oliveira Gomes</cp:lastModifiedBy>
  <dcterms:created xsi:type="dcterms:W3CDTF">2025-09-01T11:31:26Z</dcterms:created>
  <dcterms:modified xsi:type="dcterms:W3CDTF">2025-09-01T11:39:16Z</dcterms:modified>
</cp:coreProperties>
</file>