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Pregão 2023\Exercício 2024 - Edital nº 226.2023 - Serviço de Apoio Técnico à Fiscalização de Obra\"/>
    </mc:Choice>
  </mc:AlternateContent>
  <xr:revisionPtr revIDLastSave="0" documentId="8_{2FE247BB-C65B-4DF8-96DD-C15D4415E85D}" xr6:coauthVersionLast="47" xr6:coauthVersionMax="47" xr10:uidLastSave="{00000000-0000-0000-0000-000000000000}"/>
  <workbookProtection lockStructure="1"/>
  <bookViews>
    <workbookView xWindow="28680" yWindow="690" windowWidth="19440" windowHeight="1500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Material e Serviços" sheetId="7" r:id="rId7"/>
    <sheet name="Repositório" sheetId="8" state="veryHidden" r:id="rId8"/>
  </sheets>
  <calcPr calcId="181029"/>
</workbook>
</file>

<file path=xl/calcChain.xml><?xml version="1.0" encoding="utf-8"?>
<calcChain xmlns="http://schemas.openxmlformats.org/spreadsheetml/2006/main">
  <c r="E24" i="7" l="1"/>
  <c r="E23" i="7"/>
  <c r="F11" i="7"/>
  <c r="F8" i="7"/>
  <c r="F13" i="7" s="1"/>
  <c r="I5" i="7"/>
  <c r="E5" i="7"/>
  <c r="B5" i="7"/>
  <c r="H4" i="7"/>
  <c r="B4" i="7"/>
  <c r="B3" i="7"/>
  <c r="E24" i="6"/>
  <c r="E23" i="6"/>
  <c r="B13" i="6"/>
  <c r="A4" i="8" s="1"/>
  <c r="B12" i="6"/>
  <c r="A3" i="8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J18" i="4"/>
  <c r="I18" i="4"/>
  <c r="J16" i="4"/>
  <c r="J15" i="4"/>
  <c r="D13" i="4"/>
  <c r="J13" i="4" s="1"/>
  <c r="J12" i="4"/>
  <c r="J11" i="4"/>
  <c r="J10" i="4"/>
  <c r="J9" i="4"/>
  <c r="J8" i="4"/>
  <c r="D14" i="4" s="1"/>
  <c r="I5" i="4"/>
  <c r="E5" i="4"/>
  <c r="B5" i="4"/>
  <c r="H4" i="4"/>
  <c r="B4" i="4"/>
  <c r="B3" i="4"/>
  <c r="BH9" i="3"/>
  <c r="BH8" i="3"/>
  <c r="I5" i="3"/>
  <c r="E5" i="3"/>
  <c r="B5" i="3"/>
  <c r="H4" i="3"/>
  <c r="B4" i="3"/>
  <c r="B3" i="3"/>
  <c r="E24" i="2"/>
  <c r="E23" i="2"/>
  <c r="I5" i="2"/>
  <c r="E5" i="2"/>
  <c r="B5" i="2"/>
  <c r="H4" i="2"/>
  <c r="B4" i="2"/>
  <c r="B3" i="2"/>
  <c r="A1" i="8" l="1"/>
  <c r="I12" i="2"/>
  <c r="J12" i="2" s="1"/>
  <c r="I9" i="2"/>
  <c r="J9" i="2" s="1"/>
  <c r="I10" i="2"/>
  <c r="J10" i="2" s="1"/>
  <c r="D14" i="5"/>
  <c r="A2" i="8" s="1"/>
  <c r="K10" i="2" l="1"/>
  <c r="I10" i="7" s="1"/>
  <c r="E10" i="7"/>
  <c r="G10" i="7" s="1"/>
  <c r="H10" i="7" s="1"/>
  <c r="K12" i="2"/>
  <c r="E12" i="7"/>
  <c r="G12" i="7" s="1"/>
  <c r="K9" i="2"/>
  <c r="E9" i="7"/>
  <c r="G9" i="7" s="1"/>
  <c r="I12" i="7" l="1"/>
  <c r="I11" i="7" s="1"/>
  <c r="K11" i="2"/>
  <c r="C9" i="3" s="1"/>
  <c r="G8" i="7"/>
  <c r="H9" i="7"/>
  <c r="K8" i="2"/>
  <c r="I9" i="7"/>
  <c r="I8" i="7" s="1"/>
  <c r="I13" i="7" s="1"/>
  <c r="H12" i="7"/>
  <c r="G11" i="7"/>
  <c r="C8" i="3" l="1"/>
  <c r="J13" i="2"/>
  <c r="G13" i="7"/>
  <c r="AG9" i="3"/>
  <c r="AE9" i="3"/>
  <c r="AC9" i="3"/>
  <c r="M9" i="3"/>
  <c r="K9" i="3"/>
  <c r="BE9" i="3"/>
  <c r="BC9" i="3"/>
  <c r="AU9" i="3"/>
  <c r="AM9" i="3"/>
  <c r="AI9" i="3"/>
  <c r="AA9" i="3"/>
  <c r="W9" i="3"/>
  <c r="U9" i="3"/>
  <c r="S9" i="3"/>
  <c r="Q9" i="3"/>
  <c r="O9" i="3"/>
  <c r="BA9" i="3"/>
  <c r="AY9" i="3"/>
  <c r="AS9" i="3"/>
  <c r="AQ9" i="3"/>
  <c r="AK9" i="3"/>
  <c r="Y9" i="3"/>
  <c r="BG9" i="3"/>
  <c r="I9" i="3"/>
  <c r="G9" i="3"/>
  <c r="E9" i="3"/>
  <c r="AW9" i="3"/>
  <c r="AO9" i="3"/>
  <c r="BI9" i="3" l="1"/>
  <c r="AU8" i="3"/>
  <c r="AT10" i="3" s="1"/>
  <c r="AS8" i="3"/>
  <c r="AR10" i="3" s="1"/>
  <c r="AQ8" i="3"/>
  <c r="AP10" i="3" s="1"/>
  <c r="AE8" i="3"/>
  <c r="AD10" i="3" s="1"/>
  <c r="W8" i="3"/>
  <c r="V10" i="3" s="1"/>
  <c r="S8" i="3"/>
  <c r="R10" i="3" s="1"/>
  <c r="K8" i="3"/>
  <c r="J10" i="3" s="1"/>
  <c r="I8" i="3"/>
  <c r="H10" i="3" s="1"/>
  <c r="BC8" i="3"/>
  <c r="BB10" i="3" s="1"/>
  <c r="AO8" i="3"/>
  <c r="AN10" i="3" s="1"/>
  <c r="AK8" i="3"/>
  <c r="AJ10" i="3" s="1"/>
  <c r="AI8" i="3"/>
  <c r="AH10" i="3" s="1"/>
  <c r="AC8" i="3"/>
  <c r="AB10" i="3" s="1"/>
  <c r="U8" i="3"/>
  <c r="T10" i="3" s="1"/>
  <c r="BE8" i="3"/>
  <c r="BD10" i="3" s="1"/>
  <c r="E8" i="3"/>
  <c r="AW8" i="3"/>
  <c r="AV10" i="3" s="1"/>
  <c r="AM8" i="3"/>
  <c r="AL10" i="3" s="1"/>
  <c r="AG8" i="3"/>
  <c r="AF10" i="3" s="1"/>
  <c r="C10" i="3"/>
  <c r="AA8" i="3"/>
  <c r="Z10" i="3" s="1"/>
  <c r="Y8" i="3"/>
  <c r="X10" i="3" s="1"/>
  <c r="Q8" i="3"/>
  <c r="P10" i="3" s="1"/>
  <c r="O8" i="3"/>
  <c r="N10" i="3" s="1"/>
  <c r="M8" i="3"/>
  <c r="L10" i="3" s="1"/>
  <c r="BG8" i="3"/>
  <c r="BF10" i="3" s="1"/>
  <c r="G8" i="3"/>
  <c r="F10" i="3" s="1"/>
  <c r="BA8" i="3"/>
  <c r="AZ10" i="3" s="1"/>
  <c r="AY8" i="3"/>
  <c r="AX10" i="3" s="1"/>
  <c r="BI8" i="3" l="1"/>
  <c r="BI10" i="3" s="1"/>
  <c r="BH10" i="3" s="1"/>
  <c r="D10" i="3"/>
</calcChain>
</file>

<file path=xl/sharedStrings.xml><?xml version="1.0" encoding="utf-8"?>
<sst xmlns="http://schemas.openxmlformats.org/spreadsheetml/2006/main" count="261" uniqueCount="147">
  <si>
    <t>Prefeitura Municipal de Jaraguá do Sul - SC</t>
  </si>
  <si>
    <t>SAMAE - Serviço Autônomo Municipal de Água e Esgoto</t>
  </si>
  <si>
    <t>Data do documento:</t>
  </si>
  <si>
    <t>19/12/2023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</si>
  <si>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</si>
  <si>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</si>
  <si>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</si>
  <si>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</si>
  <si>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</si>
  <si>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</si>
  <si>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</si>
  <si>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</si>
  <si>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</si>
  <si>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</si>
  <si>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</si>
  <si>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</si>
  <si>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SERVIÇO DE APOIO TÉCNICO À FISCALIZAÇÃO DA OBRA DE IMPLANTAÇÃO DA ETE CENTENÁRIO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</si>
  <si>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</si>
  <si>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</si>
  <si>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</si>
  <si>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</si>
  <si>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</si>
  <si>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</si>
  <si>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</si>
  <si>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</si>
  <si>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</si>
  <si>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</si>
  <si>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</si>
  <si>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</si>
  <si>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</si>
  <si>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</si>
  <si>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</si>
  <si>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</si>
  <si>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</si>
  <si>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</si>
  <si>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</si>
  <si>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</si>
  <si>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</si>
  <si>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 xml:space="preserve">LOCACAO DE CONTAINER 2,30 X 6,00 M, ALT. 2,50 M, COM 1 SANITARIO, PARA ESCRITORIO, COMPLETO, SEM DIVISORIAS INTERNAS (NAO INCLUI MOBILIZACAO/DESMOBILIZACAO)                                                                                                   </t>
  </si>
  <si>
    <t xml:space="preserve">MES   </t>
  </si>
  <si>
    <t>1.2</t>
  </si>
  <si>
    <t>TRANSPORTE COM CAMINHÃO CARROCERIA COM GUINDAUTO (MUNCK),  MOMENTO MÁXIMO DE CARGA 11,7 TM, EM VIA URBANA PAVIMENTADA, DMT ATÉ 30KM (UNIDADE: TXKM). AF_07/2020</t>
  </si>
  <si>
    <t>TXKM</t>
  </si>
  <si>
    <t>2</t>
  </si>
  <si>
    <t>EQUIPE TÉCNICA</t>
  </si>
  <si>
    <t>2.1</t>
  </si>
  <si>
    <t>EQUIPE DE FISCALIZAÇÃO DA EXECUÇÃO DA OBRA</t>
  </si>
  <si>
    <t>MÊS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</si>
  <si>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</si>
  <si>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</si>
  <si>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</si>
  <si>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</si>
  <si>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</si>
  <si>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</si>
  <si>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</si>
  <si>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</si>
  <si>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</si>
  <si>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</si>
  <si>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</si>
  <si>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</si>
  <si>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</si>
  <si>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</si>
  <si>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</si>
  <si>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</si>
  <si>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</si>
  <si>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</si>
  <si>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</si>
  <si>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</si>
  <si>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</si>
  <si>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</si>
  <si>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</si>
  <si>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</si>
  <si>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</si>
  <si>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</si>
  <si>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</si>
  <si>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Mês 13</t>
  </si>
  <si>
    <t>R$ Mês 13</t>
  </si>
  <si>
    <t>% Mês 14</t>
  </si>
  <si>
    <t>R$ Mês 14</t>
  </si>
  <si>
    <t>% Mês 15</t>
  </si>
  <si>
    <t>R$ Mês 15</t>
  </si>
  <si>
    <t>% Mês 16</t>
  </si>
  <si>
    <t>R$ Mês 16</t>
  </si>
  <si>
    <t>% Mês 17</t>
  </si>
  <si>
    <t>R$ Mês 17</t>
  </si>
  <si>
    <t>% Mês 18</t>
  </si>
  <si>
    <t>R$ Mês 18</t>
  </si>
  <si>
    <t>% Mês 19</t>
  </si>
  <si>
    <t>R$ Mês 19</t>
  </si>
  <si>
    <t>% Mês 20</t>
  </si>
  <si>
    <t>R$ Mês 20</t>
  </si>
  <si>
    <t>% Mês 21</t>
  </si>
  <si>
    <t>R$ Mês 21</t>
  </si>
  <si>
    <t>% Mês 22</t>
  </si>
  <si>
    <t>R$ Mês 22</t>
  </si>
  <si>
    <t>% Mês 23</t>
  </si>
  <si>
    <t>R$ Mês 23</t>
  </si>
  <si>
    <t>% Mês 24</t>
  </si>
  <si>
    <t>R$ Mês 24</t>
  </si>
  <si>
    <t>% Mês 25</t>
  </si>
  <si>
    <t>R$ Mês 25</t>
  </si>
  <si>
    <t>% Mês 26</t>
  </si>
  <si>
    <t>R$ Mês 26</t>
  </si>
  <si>
    <t>% Mês 27</t>
  </si>
  <si>
    <t>R$ Mês 27</t>
  </si>
  <si>
    <t>% Mês 28</t>
  </si>
  <si>
    <t>R$ Mês 28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</si>
  <si>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</si>
  <si>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</si>
  <si>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</si>
  <si>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</si>
  <si>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</si>
  <si>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</si>
  <si>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</si>
  <si>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</si>
  <si>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</si>
  <si>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</si>
  <si>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</si>
  <si>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</si>
  <si>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</si>
  <si>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</si>
  <si>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</si>
  <si>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</si>
  <si>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</si>
  <si>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</si>
  <si>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</si>
  <si>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</si>
  <si>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</si>
  <si>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</si>
  <si>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</si>
  <si>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</si>
  <si>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</si>
  <si>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</si>
  <si>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</si>
  <si>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</si>
  <si>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</si>
  <si>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</si>
  <si>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</si>
  <si>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</si>
  <si>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</si>
  <si>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</si>
  <si>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</si>
  <si>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</si>
  <si>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</si>
  <si>
    <t>Material R$</t>
  </si>
  <si>
    <t>Serviço R$</t>
  </si>
  <si>
    <t>Mat/Ser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</si>
</sst>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##,##0.0000"/>
    <numFmt numFmtId="171" formatCode="#,##0.00##"/>
  </numFmts>
  <fonts count="613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21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170" fontId="29" fillId="2" borderId="1" xfId="0" applyNumberFormat="1" applyFont="1" applyFill="1" applyBorder="1" applyAlignment="1" applyProtection="1">
      <alignment horizontal="right" vertical="top"/>
      <protection locked="0"/>
    </xf>
    <xf numFmtId="171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170" fontId="41" fillId="2" borderId="1" xfId="0" applyNumberFormat="1" applyFont="1" applyFill="1" applyBorder="1" applyAlignment="1" applyProtection="1">
      <alignment horizontal="right" vertical="top"/>
      <protection locked="0"/>
    </xf>
    <xf numFmtId="171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3" borderId="1" xfId="0" applyFont="1" applyFill="1" applyBorder="1" applyAlignment="1">
      <alignment horizontal="left"/>
    </xf>
    <xf numFmtId="0" fontId="54" fillId="3" borderId="1" xfId="0" applyFont="1" applyFill="1" applyBorder="1" applyAlignment="1">
      <alignment horizontal="left"/>
    </xf>
    <xf numFmtId="0" fontId="55" fillId="3" borderId="1" xfId="0" applyFont="1" applyFill="1" applyBorder="1" applyAlignment="1">
      <alignment horizontal="left"/>
    </xf>
    <xf numFmtId="4" fontId="56" fillId="3" borderId="1" xfId="0" applyNumberFormat="1" applyFont="1" applyFill="1" applyBorder="1" applyAlignment="1">
      <alignment horizontal="right"/>
    </xf>
    <xf numFmtId="0" fontId="57" fillId="0" borderId="0" xfId="0" applyFont="1"/>
    <xf numFmtId="0" fontId="58" fillId="0" borderId="1" xfId="0" applyFont="1" applyBorder="1" applyAlignment="1">
      <alignment horizontal="left" vertical="top"/>
    </xf>
    <xf numFmtId="0" fontId="59" fillId="0" borderId="1" xfId="0" applyFont="1" applyBorder="1" applyAlignment="1">
      <alignment horizontal="left" vertical="top" wrapText="1"/>
    </xf>
    <xf numFmtId="0" fontId="60" fillId="0" borderId="1" xfId="0" applyFont="1" applyBorder="1" applyAlignment="1">
      <alignment horizontal="center" vertical="top"/>
    </xf>
    <xf numFmtId="168" fontId="61" fillId="0" borderId="1" xfId="0" applyNumberFormat="1" applyFont="1" applyBorder="1" applyAlignment="1">
      <alignment horizontal="right" vertical="top"/>
    </xf>
    <xf numFmtId="169" fontId="62" fillId="0" borderId="1" xfId="0" applyNumberFormat="1" applyFont="1" applyBorder="1" applyAlignment="1">
      <alignment horizontal="right" vertical="top"/>
    </xf>
    <xf numFmtId="169" fontId="63" fillId="0" borderId="1" xfId="0" applyNumberFormat="1" applyFont="1" applyBorder="1" applyAlignment="1">
      <alignment horizontal="right" vertical="top"/>
    </xf>
    <xf numFmtId="169" fontId="64" fillId="0" borderId="1" xfId="0" applyNumberFormat="1" applyFont="1" applyBorder="1" applyAlignment="1">
      <alignment horizontal="right" vertical="top"/>
    </xf>
    <xf numFmtId="170" fontId="65" fillId="2" borderId="1" xfId="0" applyNumberFormat="1" applyFont="1" applyFill="1" applyBorder="1" applyAlignment="1" applyProtection="1">
      <alignment horizontal="right" vertical="top"/>
      <protection locked="0"/>
    </xf>
    <xf numFmtId="171" fontId="66" fillId="0" borderId="1" xfId="0" applyNumberFormat="1" applyFont="1" applyBorder="1" applyAlignment="1">
      <alignment horizontal="right" vertical="top"/>
    </xf>
    <xf numFmtId="4" fontId="67" fillId="0" borderId="1" xfId="0" applyNumberFormat="1" applyFont="1" applyBorder="1" applyAlignment="1">
      <alignment horizontal="right" vertical="top"/>
    </xf>
    <xf numFmtId="4" fontId="68" fillId="0" borderId="1" xfId="0" applyNumberFormat="1" applyFont="1" applyBorder="1" applyAlignment="1">
      <alignment horizontal="right" vertical="top"/>
    </xf>
    <xf numFmtId="0" fontId="69" fillId="0" borderId="0" xfId="0" applyFont="1"/>
    <xf numFmtId="0" fontId="76" fillId="0" borderId="0" xfId="0" applyFont="1" applyAlignment="1">
      <alignment horizontal="left" vertical="top"/>
    </xf>
    <xf numFmtId="0" fontId="79" fillId="3" borderId="1" xfId="0" applyFont="1" applyFill="1" applyBorder="1" applyAlignment="1">
      <alignment horizontal="left"/>
    </xf>
    <xf numFmtId="0" fontId="80" fillId="3" borderId="1" xfId="0" applyFont="1" applyFill="1" applyBorder="1" applyAlignment="1">
      <alignment horizontal="left"/>
    </xf>
    <xf numFmtId="0" fontId="81" fillId="3" borderId="1" xfId="0" applyFont="1" applyFill="1" applyBorder="1" applyAlignment="1">
      <alignment horizontal="left"/>
    </xf>
    <xf numFmtId="0" fontId="82" fillId="3" borderId="1" xfId="0" applyFont="1" applyFill="1" applyBorder="1" applyAlignment="1">
      <alignment horizontal="left"/>
    </xf>
    <xf numFmtId="0" fontId="83" fillId="3" borderId="1" xfId="0" applyFont="1" applyFill="1" applyBorder="1" applyAlignment="1">
      <alignment horizontal="left"/>
    </xf>
    <xf numFmtId="0" fontId="84" fillId="3" borderId="1" xfId="0" applyFont="1" applyFill="1" applyBorder="1" applyAlignment="1">
      <alignment horizontal="left"/>
    </xf>
    <xf numFmtId="0" fontId="85" fillId="3" borderId="1" xfId="0" applyFont="1" applyFill="1" applyBorder="1" applyAlignment="1">
      <alignment horizontal="left"/>
    </xf>
    <xf numFmtId="0" fontId="86" fillId="3" borderId="1" xfId="0" applyFont="1" applyFill="1" applyBorder="1" applyAlignment="1">
      <alignment horizontal="left"/>
    </xf>
    <xf numFmtId="0" fontId="87" fillId="3" borderId="1" xfId="0" applyFont="1" applyFill="1" applyBorder="1" applyAlignment="1">
      <alignment horizontal="left"/>
    </xf>
    <xf numFmtId="0" fontId="88" fillId="3" borderId="1" xfId="0" applyFont="1" applyFill="1" applyBorder="1" applyAlignment="1">
      <alignment horizontal="left"/>
    </xf>
    <xf numFmtId="0" fontId="89" fillId="3" borderId="1" xfId="0" applyFont="1" applyFill="1" applyBorder="1" applyAlignment="1">
      <alignment horizontal="left"/>
    </xf>
    <xf numFmtId="0" fontId="90" fillId="3" borderId="1" xfId="0" applyFont="1" applyFill="1" applyBorder="1" applyAlignment="1">
      <alignment horizontal="left"/>
    </xf>
    <xf numFmtId="0" fontId="91" fillId="3" borderId="1" xfId="0" applyFont="1" applyFill="1" applyBorder="1" applyAlignment="1">
      <alignment horizontal="left"/>
    </xf>
    <xf numFmtId="0" fontId="92" fillId="3" borderId="1" xfId="0" applyFont="1" applyFill="1" applyBorder="1" applyAlignment="1">
      <alignment horizontal="left"/>
    </xf>
    <xf numFmtId="0" fontId="93" fillId="3" borderId="1" xfId="0" applyFont="1" applyFill="1" applyBorder="1" applyAlignment="1">
      <alignment horizontal="left"/>
    </xf>
    <xf numFmtId="0" fontId="94" fillId="3" borderId="1" xfId="0" applyFont="1" applyFill="1" applyBorder="1" applyAlignment="1">
      <alignment horizontal="left"/>
    </xf>
    <xf numFmtId="0" fontId="95" fillId="3" borderId="1" xfId="0" applyFont="1" applyFill="1" applyBorder="1" applyAlignment="1">
      <alignment horizontal="left"/>
    </xf>
    <xf numFmtId="0" fontId="96" fillId="3" borderId="1" xfId="0" applyFont="1" applyFill="1" applyBorder="1" applyAlignment="1">
      <alignment horizontal="left"/>
    </xf>
    <xf numFmtId="0" fontId="97" fillId="3" borderId="1" xfId="0" applyFont="1" applyFill="1" applyBorder="1" applyAlignment="1">
      <alignment horizontal="left"/>
    </xf>
    <xf numFmtId="0" fontId="98" fillId="3" borderId="1" xfId="0" applyFont="1" applyFill="1" applyBorder="1" applyAlignment="1">
      <alignment horizontal="left"/>
    </xf>
    <xf numFmtId="0" fontId="99" fillId="3" borderId="1" xfId="0" applyFont="1" applyFill="1" applyBorder="1" applyAlignment="1">
      <alignment horizontal="left"/>
    </xf>
    <xf numFmtId="0" fontId="100" fillId="3" borderId="1" xfId="0" applyFont="1" applyFill="1" applyBorder="1" applyAlignment="1">
      <alignment horizontal="left"/>
    </xf>
    <xf numFmtId="0" fontId="101" fillId="3" borderId="1" xfId="0" applyFont="1" applyFill="1" applyBorder="1" applyAlignment="1">
      <alignment horizontal="left"/>
    </xf>
    <xf numFmtId="0" fontId="102" fillId="3" borderId="1" xfId="0" applyFont="1" applyFill="1" applyBorder="1" applyAlignment="1">
      <alignment horizontal="left"/>
    </xf>
    <xf numFmtId="0" fontId="103" fillId="3" borderId="1" xfId="0" applyFont="1" applyFill="1" applyBorder="1" applyAlignment="1">
      <alignment horizontal="left"/>
    </xf>
    <xf numFmtId="0" fontId="104" fillId="3" borderId="1" xfId="0" applyFont="1" applyFill="1" applyBorder="1" applyAlignment="1">
      <alignment horizontal="left"/>
    </xf>
    <xf numFmtId="0" fontId="105" fillId="3" borderId="1" xfId="0" applyFont="1" applyFill="1" applyBorder="1" applyAlignment="1">
      <alignment horizontal="left"/>
    </xf>
    <xf numFmtId="0" fontId="106" fillId="3" borderId="1" xfId="0" applyFont="1" applyFill="1" applyBorder="1" applyAlignment="1">
      <alignment horizontal="left"/>
    </xf>
    <xf numFmtId="0" fontId="107" fillId="3" borderId="1" xfId="0" applyFont="1" applyFill="1" applyBorder="1" applyAlignment="1">
      <alignment horizontal="left"/>
    </xf>
    <xf numFmtId="0" fontId="108" fillId="3" borderId="1" xfId="0" applyFont="1" applyFill="1" applyBorder="1" applyAlignment="1">
      <alignment horizontal="left"/>
    </xf>
    <xf numFmtId="0" fontId="109" fillId="3" borderId="1" xfId="0" applyFont="1" applyFill="1" applyBorder="1" applyAlignment="1">
      <alignment horizontal="left"/>
    </xf>
    <xf numFmtId="0" fontId="110" fillId="3" borderId="1" xfId="0" applyFont="1" applyFill="1" applyBorder="1" applyAlignment="1">
      <alignment horizontal="left"/>
    </xf>
    <xf numFmtId="0" fontId="111" fillId="3" borderId="1" xfId="0" applyFont="1" applyFill="1" applyBorder="1" applyAlignment="1">
      <alignment horizontal="left"/>
    </xf>
    <xf numFmtId="0" fontId="112" fillId="3" borderId="1" xfId="0" applyFont="1" applyFill="1" applyBorder="1" applyAlignment="1">
      <alignment horizontal="left"/>
    </xf>
    <xf numFmtId="0" fontId="113" fillId="3" borderId="1" xfId="0" applyFont="1" applyFill="1" applyBorder="1" applyAlignment="1">
      <alignment horizontal="left"/>
    </xf>
    <xf numFmtId="0" fontId="114" fillId="3" borderId="1" xfId="0" applyFont="1" applyFill="1" applyBorder="1" applyAlignment="1">
      <alignment horizontal="left"/>
    </xf>
    <xf numFmtId="0" fontId="115" fillId="3" borderId="1" xfId="0" applyFont="1" applyFill="1" applyBorder="1" applyAlignment="1">
      <alignment horizontal="left"/>
    </xf>
    <xf numFmtId="0" fontId="116" fillId="3" borderId="1" xfId="0" applyFont="1" applyFill="1" applyBorder="1" applyAlignment="1">
      <alignment horizontal="left"/>
    </xf>
    <xf numFmtId="0" fontId="117" fillId="3" borderId="1" xfId="0" applyFont="1" applyFill="1" applyBorder="1" applyAlignment="1">
      <alignment horizontal="left"/>
    </xf>
    <xf numFmtId="0" fontId="118" fillId="3" borderId="1" xfId="0" applyFont="1" applyFill="1" applyBorder="1" applyAlignment="1">
      <alignment horizontal="left"/>
    </xf>
    <xf numFmtId="0" fontId="119" fillId="3" borderId="1" xfId="0" applyFont="1" applyFill="1" applyBorder="1" applyAlignment="1">
      <alignment horizontal="left"/>
    </xf>
    <xf numFmtId="0" fontId="120" fillId="3" borderId="1" xfId="0" applyFont="1" applyFill="1" applyBorder="1" applyAlignment="1">
      <alignment horizontal="left"/>
    </xf>
    <xf numFmtId="0" fontId="121" fillId="3" borderId="1" xfId="0" applyFont="1" applyFill="1" applyBorder="1" applyAlignment="1">
      <alignment horizontal="left"/>
    </xf>
    <xf numFmtId="0" fontId="122" fillId="3" borderId="1" xfId="0" applyFont="1" applyFill="1" applyBorder="1" applyAlignment="1">
      <alignment horizontal="left"/>
    </xf>
    <xf numFmtId="0" fontId="123" fillId="3" borderId="1" xfId="0" applyFont="1" applyFill="1" applyBorder="1" applyAlignment="1">
      <alignment horizontal="left"/>
    </xf>
    <xf numFmtId="0" fontId="124" fillId="3" borderId="1" xfId="0" applyFont="1" applyFill="1" applyBorder="1" applyAlignment="1">
      <alignment horizontal="left"/>
    </xf>
    <xf numFmtId="0" fontId="125" fillId="3" borderId="1" xfId="0" applyFont="1" applyFill="1" applyBorder="1" applyAlignment="1">
      <alignment horizontal="left"/>
    </xf>
    <xf numFmtId="0" fontId="126" fillId="3" borderId="1" xfId="0" applyFont="1" applyFill="1" applyBorder="1" applyAlignment="1">
      <alignment horizontal="left"/>
    </xf>
    <xf numFmtId="0" fontId="127" fillId="3" borderId="1" xfId="0" applyFont="1" applyFill="1" applyBorder="1" applyAlignment="1">
      <alignment horizontal="left"/>
    </xf>
    <xf numFmtId="0" fontId="128" fillId="3" borderId="1" xfId="0" applyFont="1" applyFill="1" applyBorder="1" applyAlignment="1">
      <alignment horizontal="left"/>
    </xf>
    <xf numFmtId="0" fontId="129" fillId="3" borderId="1" xfId="0" applyFont="1" applyFill="1" applyBorder="1" applyAlignment="1">
      <alignment horizontal="left"/>
    </xf>
    <xf numFmtId="0" fontId="130" fillId="3" borderId="1" xfId="0" applyFont="1" applyFill="1" applyBorder="1" applyAlignment="1">
      <alignment horizontal="left"/>
    </xf>
    <xf numFmtId="0" fontId="131" fillId="3" borderId="1" xfId="0" applyFont="1" applyFill="1" applyBorder="1" applyAlignment="1">
      <alignment horizontal="left"/>
    </xf>
    <xf numFmtId="0" fontId="132" fillId="3" borderId="1" xfId="0" applyFont="1" applyFill="1" applyBorder="1" applyAlignment="1">
      <alignment horizontal="left"/>
    </xf>
    <xf numFmtId="0" fontId="133" fillId="3" borderId="1" xfId="0" applyFont="1" applyFill="1" applyBorder="1" applyAlignment="1">
      <alignment horizontal="left"/>
    </xf>
    <xf numFmtId="0" fontId="134" fillId="3" borderId="1" xfId="0" applyFont="1" applyFill="1" applyBorder="1" applyAlignment="1">
      <alignment horizontal="left"/>
    </xf>
    <xf numFmtId="0" fontId="135" fillId="3" borderId="1" xfId="0" applyFont="1" applyFill="1" applyBorder="1" applyAlignment="1">
      <alignment horizontal="left"/>
    </xf>
    <xf numFmtId="0" fontId="136" fillId="3" borderId="1" xfId="0" applyFont="1" applyFill="1" applyBorder="1" applyAlignment="1">
      <alignment horizontal="left"/>
    </xf>
    <xf numFmtId="0" fontId="137" fillId="3" borderId="1" xfId="0" applyFont="1" applyFill="1" applyBorder="1" applyAlignment="1">
      <alignment horizontal="left"/>
    </xf>
    <xf numFmtId="0" fontId="138" fillId="3" borderId="1" xfId="0" applyFont="1" applyFill="1" applyBorder="1" applyAlignment="1">
      <alignment horizontal="left"/>
    </xf>
    <xf numFmtId="0" fontId="139" fillId="3" borderId="1" xfId="0" applyFont="1" applyFill="1" applyBorder="1" applyAlignment="1">
      <alignment horizontal="left"/>
    </xf>
    <xf numFmtId="0" fontId="140" fillId="0" borderId="1" xfId="0" applyFont="1" applyBorder="1" applyAlignment="1">
      <alignment horizontal="left" vertical="top"/>
    </xf>
    <xf numFmtId="0" fontId="141" fillId="0" borderId="1" xfId="0" applyFont="1" applyBorder="1" applyAlignment="1">
      <alignment horizontal="left" vertical="top" wrapText="1"/>
    </xf>
    <xf numFmtId="4" fontId="142" fillId="2" borderId="1" xfId="0" applyNumberFormat="1" applyFont="1" applyFill="1" applyBorder="1" applyAlignment="1" applyProtection="1">
      <alignment horizontal="right" vertical="top"/>
      <protection locked="0"/>
    </xf>
    <xf numFmtId="4" fontId="143" fillId="0" borderId="1" xfId="0" applyNumberFormat="1" applyFont="1" applyBorder="1" applyAlignment="1">
      <alignment horizontal="right" vertical="top"/>
    </xf>
    <xf numFmtId="4" fontId="144" fillId="2" borderId="1" xfId="0" applyNumberFormat="1" applyFont="1" applyFill="1" applyBorder="1" applyAlignment="1" applyProtection="1">
      <alignment horizontal="right" vertical="top"/>
      <protection locked="0"/>
    </xf>
    <xf numFmtId="4" fontId="145" fillId="0" borderId="1" xfId="0" applyNumberFormat="1" applyFont="1" applyBorder="1" applyAlignment="1">
      <alignment horizontal="right" vertical="top"/>
    </xf>
    <xf numFmtId="4" fontId="146" fillId="2" borderId="1" xfId="0" applyNumberFormat="1" applyFont="1" applyFill="1" applyBorder="1" applyAlignment="1" applyProtection="1">
      <alignment horizontal="right" vertical="top"/>
      <protection locked="0"/>
    </xf>
    <xf numFmtId="4" fontId="147" fillId="0" borderId="1" xfId="0" applyNumberFormat="1" applyFont="1" applyBorder="1" applyAlignment="1">
      <alignment horizontal="right" vertical="top"/>
    </xf>
    <xf numFmtId="4" fontId="148" fillId="2" borderId="1" xfId="0" applyNumberFormat="1" applyFont="1" applyFill="1" applyBorder="1" applyAlignment="1" applyProtection="1">
      <alignment horizontal="right" vertical="top"/>
      <protection locked="0"/>
    </xf>
    <xf numFmtId="4" fontId="149" fillId="0" borderId="1" xfId="0" applyNumberFormat="1" applyFont="1" applyBorder="1" applyAlignment="1">
      <alignment horizontal="right" vertical="top"/>
    </xf>
    <xf numFmtId="4" fontId="150" fillId="2" borderId="1" xfId="0" applyNumberFormat="1" applyFont="1" applyFill="1" applyBorder="1" applyAlignment="1" applyProtection="1">
      <alignment horizontal="right" vertical="top"/>
      <protection locked="0"/>
    </xf>
    <xf numFmtId="4" fontId="151" fillId="0" borderId="1" xfId="0" applyNumberFormat="1" applyFont="1" applyBorder="1" applyAlignment="1">
      <alignment horizontal="right" vertical="top"/>
    </xf>
    <xf numFmtId="4" fontId="152" fillId="2" borderId="1" xfId="0" applyNumberFormat="1" applyFont="1" applyFill="1" applyBorder="1" applyAlignment="1" applyProtection="1">
      <alignment horizontal="right" vertical="top"/>
      <protection locked="0"/>
    </xf>
    <xf numFmtId="4" fontId="153" fillId="0" borderId="1" xfId="0" applyNumberFormat="1" applyFont="1" applyBorder="1" applyAlignment="1">
      <alignment horizontal="right" vertical="top"/>
    </xf>
    <xf numFmtId="4" fontId="154" fillId="2" borderId="1" xfId="0" applyNumberFormat="1" applyFont="1" applyFill="1" applyBorder="1" applyAlignment="1" applyProtection="1">
      <alignment horizontal="right" vertical="top"/>
      <protection locked="0"/>
    </xf>
    <xf numFmtId="4" fontId="155" fillId="0" borderId="1" xfId="0" applyNumberFormat="1" applyFont="1" applyBorder="1" applyAlignment="1">
      <alignment horizontal="right" vertical="top"/>
    </xf>
    <xf numFmtId="4" fontId="156" fillId="2" borderId="1" xfId="0" applyNumberFormat="1" applyFont="1" applyFill="1" applyBorder="1" applyAlignment="1" applyProtection="1">
      <alignment horizontal="right" vertical="top"/>
      <protection locked="0"/>
    </xf>
    <xf numFmtId="4" fontId="157" fillId="0" borderId="1" xfId="0" applyNumberFormat="1" applyFont="1" applyBorder="1" applyAlignment="1">
      <alignment horizontal="right" vertical="top"/>
    </xf>
    <xf numFmtId="4" fontId="158" fillId="2" borderId="1" xfId="0" applyNumberFormat="1" applyFont="1" applyFill="1" applyBorder="1" applyAlignment="1" applyProtection="1">
      <alignment horizontal="right" vertical="top"/>
      <protection locked="0"/>
    </xf>
    <xf numFmtId="4" fontId="159" fillId="0" borderId="1" xfId="0" applyNumberFormat="1" applyFont="1" applyBorder="1" applyAlignment="1">
      <alignment horizontal="right" vertical="top"/>
    </xf>
    <xf numFmtId="4" fontId="160" fillId="2" borderId="1" xfId="0" applyNumberFormat="1" applyFont="1" applyFill="1" applyBorder="1" applyAlignment="1" applyProtection="1">
      <alignment horizontal="right" vertical="top"/>
      <protection locked="0"/>
    </xf>
    <xf numFmtId="4" fontId="161" fillId="0" borderId="1" xfId="0" applyNumberFormat="1" applyFont="1" applyBorder="1" applyAlignment="1">
      <alignment horizontal="right" vertical="top"/>
    </xf>
    <xf numFmtId="4" fontId="162" fillId="2" borderId="1" xfId="0" applyNumberFormat="1" applyFont="1" applyFill="1" applyBorder="1" applyAlignment="1" applyProtection="1">
      <alignment horizontal="right" vertical="top"/>
      <protection locked="0"/>
    </xf>
    <xf numFmtId="4" fontId="163" fillId="0" borderId="1" xfId="0" applyNumberFormat="1" applyFont="1" applyBorder="1" applyAlignment="1">
      <alignment horizontal="right" vertical="top"/>
    </xf>
    <xf numFmtId="4" fontId="164" fillId="2" borderId="1" xfId="0" applyNumberFormat="1" applyFont="1" applyFill="1" applyBorder="1" applyAlignment="1" applyProtection="1">
      <alignment horizontal="right" vertical="top"/>
      <protection locked="0"/>
    </xf>
    <xf numFmtId="4" fontId="165" fillId="0" borderId="1" xfId="0" applyNumberFormat="1" applyFont="1" applyBorder="1" applyAlignment="1">
      <alignment horizontal="right" vertical="top"/>
    </xf>
    <xf numFmtId="4" fontId="166" fillId="2" borderId="1" xfId="0" applyNumberFormat="1" applyFont="1" applyFill="1" applyBorder="1" applyAlignment="1" applyProtection="1">
      <alignment horizontal="right" vertical="top"/>
      <protection locked="0"/>
    </xf>
    <xf numFmtId="4" fontId="167" fillId="0" borderId="1" xfId="0" applyNumberFormat="1" applyFont="1" applyBorder="1" applyAlignment="1">
      <alignment horizontal="right" vertical="top"/>
    </xf>
    <xf numFmtId="4" fontId="168" fillId="2" borderId="1" xfId="0" applyNumberFormat="1" applyFont="1" applyFill="1" applyBorder="1" applyAlignment="1" applyProtection="1">
      <alignment horizontal="right" vertical="top"/>
      <protection locked="0"/>
    </xf>
    <xf numFmtId="4" fontId="169" fillId="0" borderId="1" xfId="0" applyNumberFormat="1" applyFont="1" applyBorder="1" applyAlignment="1">
      <alignment horizontal="right" vertical="top"/>
    </xf>
    <xf numFmtId="4" fontId="170" fillId="2" borderId="1" xfId="0" applyNumberFormat="1" applyFont="1" applyFill="1" applyBorder="1" applyAlignment="1" applyProtection="1">
      <alignment horizontal="right" vertical="top"/>
      <protection locked="0"/>
    </xf>
    <xf numFmtId="4" fontId="171" fillId="0" borderId="1" xfId="0" applyNumberFormat="1" applyFont="1" applyBorder="1" applyAlignment="1">
      <alignment horizontal="right" vertical="top"/>
    </xf>
    <xf numFmtId="4" fontId="172" fillId="2" borderId="1" xfId="0" applyNumberFormat="1" applyFont="1" applyFill="1" applyBorder="1" applyAlignment="1" applyProtection="1">
      <alignment horizontal="right" vertical="top"/>
      <protection locked="0"/>
    </xf>
    <xf numFmtId="4" fontId="173" fillId="0" borderId="1" xfId="0" applyNumberFormat="1" applyFont="1" applyBorder="1" applyAlignment="1">
      <alignment horizontal="right" vertical="top"/>
    </xf>
    <xf numFmtId="4" fontId="174" fillId="2" borderId="1" xfId="0" applyNumberFormat="1" applyFont="1" applyFill="1" applyBorder="1" applyAlignment="1" applyProtection="1">
      <alignment horizontal="right" vertical="top"/>
      <protection locked="0"/>
    </xf>
    <xf numFmtId="4" fontId="175" fillId="0" borderId="1" xfId="0" applyNumberFormat="1" applyFont="1" applyBorder="1" applyAlignment="1">
      <alignment horizontal="right" vertical="top"/>
    </xf>
    <xf numFmtId="4" fontId="176" fillId="2" borderId="1" xfId="0" applyNumberFormat="1" applyFont="1" applyFill="1" applyBorder="1" applyAlignment="1" applyProtection="1">
      <alignment horizontal="right" vertical="top"/>
      <protection locked="0"/>
    </xf>
    <xf numFmtId="4" fontId="177" fillId="0" borderId="1" xfId="0" applyNumberFormat="1" applyFont="1" applyBorder="1" applyAlignment="1">
      <alignment horizontal="right" vertical="top"/>
    </xf>
    <xf numFmtId="4" fontId="178" fillId="2" borderId="1" xfId="0" applyNumberFormat="1" applyFont="1" applyFill="1" applyBorder="1" applyAlignment="1" applyProtection="1">
      <alignment horizontal="right" vertical="top"/>
      <protection locked="0"/>
    </xf>
    <xf numFmtId="4" fontId="179" fillId="0" borderId="1" xfId="0" applyNumberFormat="1" applyFont="1" applyBorder="1" applyAlignment="1">
      <alignment horizontal="right" vertical="top"/>
    </xf>
    <xf numFmtId="4" fontId="180" fillId="2" borderId="1" xfId="0" applyNumberFormat="1" applyFont="1" applyFill="1" applyBorder="1" applyAlignment="1" applyProtection="1">
      <alignment horizontal="right" vertical="top"/>
      <protection locked="0"/>
    </xf>
    <xf numFmtId="4" fontId="181" fillId="0" borderId="1" xfId="0" applyNumberFormat="1" applyFont="1" applyBorder="1" applyAlignment="1">
      <alignment horizontal="right" vertical="top"/>
    </xf>
    <xf numFmtId="4" fontId="182" fillId="2" borderId="1" xfId="0" applyNumberFormat="1" applyFont="1" applyFill="1" applyBorder="1" applyAlignment="1" applyProtection="1">
      <alignment horizontal="right" vertical="top"/>
      <protection locked="0"/>
    </xf>
    <xf numFmtId="4" fontId="183" fillId="0" borderId="1" xfId="0" applyNumberFormat="1" applyFont="1" applyBorder="1" applyAlignment="1">
      <alignment horizontal="right" vertical="top"/>
    </xf>
    <xf numFmtId="4" fontId="184" fillId="2" borderId="1" xfId="0" applyNumberFormat="1" applyFont="1" applyFill="1" applyBorder="1" applyAlignment="1" applyProtection="1">
      <alignment horizontal="right" vertical="top"/>
      <protection locked="0"/>
    </xf>
    <xf numFmtId="4" fontId="185" fillId="0" borderId="1" xfId="0" applyNumberFormat="1" applyFont="1" applyBorder="1" applyAlignment="1">
      <alignment horizontal="right" vertical="top"/>
    </xf>
    <xf numFmtId="4" fontId="186" fillId="2" borderId="1" xfId="0" applyNumberFormat="1" applyFont="1" applyFill="1" applyBorder="1" applyAlignment="1" applyProtection="1">
      <alignment horizontal="right" vertical="top"/>
      <protection locked="0"/>
    </xf>
    <xf numFmtId="4" fontId="187" fillId="0" borderId="1" xfId="0" applyNumberFormat="1" applyFont="1" applyBorder="1" applyAlignment="1">
      <alignment horizontal="right" vertical="top"/>
    </xf>
    <xf numFmtId="4" fontId="188" fillId="2" borderId="1" xfId="0" applyNumberFormat="1" applyFont="1" applyFill="1" applyBorder="1" applyAlignment="1" applyProtection="1">
      <alignment horizontal="right" vertical="top"/>
      <protection locked="0"/>
    </xf>
    <xf numFmtId="4" fontId="189" fillId="0" borderId="1" xfId="0" applyNumberFormat="1" applyFont="1" applyBorder="1" applyAlignment="1">
      <alignment horizontal="right" vertical="top"/>
    </xf>
    <xf numFmtId="4" fontId="190" fillId="2" borderId="1" xfId="0" applyNumberFormat="1" applyFont="1" applyFill="1" applyBorder="1" applyAlignment="1" applyProtection="1">
      <alignment horizontal="right" vertical="top"/>
      <protection locked="0"/>
    </xf>
    <xf numFmtId="4" fontId="191" fillId="0" borderId="1" xfId="0" applyNumberFormat="1" applyFont="1" applyBorder="1" applyAlignment="1">
      <alignment horizontal="right" vertical="top"/>
    </xf>
    <xf numFmtId="4" fontId="192" fillId="2" borderId="1" xfId="0" applyNumberFormat="1" applyFont="1" applyFill="1" applyBorder="1" applyAlignment="1" applyProtection="1">
      <alignment horizontal="right" vertical="top"/>
      <protection locked="0"/>
    </xf>
    <xf numFmtId="4" fontId="193" fillId="0" borderId="1" xfId="0" applyNumberFormat="1" applyFont="1" applyBorder="1" applyAlignment="1">
      <alignment horizontal="right" vertical="top"/>
    </xf>
    <xf numFmtId="4" fontId="194" fillId="2" borderId="1" xfId="0" applyNumberFormat="1" applyFont="1" applyFill="1" applyBorder="1" applyAlignment="1" applyProtection="1">
      <alignment horizontal="right" vertical="top"/>
      <protection locked="0"/>
    </xf>
    <xf numFmtId="4" fontId="195" fillId="0" borderId="1" xfId="0" applyNumberFormat="1" applyFont="1" applyBorder="1" applyAlignment="1">
      <alignment horizontal="right" vertical="top"/>
    </xf>
    <xf numFmtId="4" fontId="196" fillId="2" borderId="1" xfId="0" applyNumberFormat="1" applyFont="1" applyFill="1" applyBorder="1" applyAlignment="1" applyProtection="1">
      <alignment horizontal="right" vertical="top"/>
      <protection locked="0"/>
    </xf>
    <xf numFmtId="4" fontId="197" fillId="0" borderId="1" xfId="0" applyNumberFormat="1" applyFont="1" applyBorder="1" applyAlignment="1">
      <alignment horizontal="right" vertical="top"/>
    </xf>
    <xf numFmtId="4" fontId="198" fillId="3" borderId="1" xfId="0" applyNumberFormat="1" applyFont="1" applyFill="1" applyBorder="1" applyAlignment="1">
      <alignment horizontal="right" vertical="top"/>
    </xf>
    <xf numFmtId="4" fontId="199" fillId="3" borderId="1" xfId="0" applyNumberFormat="1" applyFont="1" applyFill="1" applyBorder="1" applyAlignment="1">
      <alignment horizontal="right" vertical="top"/>
    </xf>
    <xf numFmtId="0" fontId="200" fillId="0" borderId="1" xfId="0" applyFont="1" applyBorder="1" applyAlignment="1">
      <alignment horizontal="left" vertical="top"/>
    </xf>
    <xf numFmtId="0" fontId="201" fillId="0" borderId="1" xfId="0" applyFont="1" applyBorder="1" applyAlignment="1">
      <alignment horizontal="left" vertical="top" wrapText="1"/>
    </xf>
    <xf numFmtId="4" fontId="202" fillId="2" borderId="1" xfId="0" applyNumberFormat="1" applyFont="1" applyFill="1" applyBorder="1" applyAlignment="1" applyProtection="1">
      <alignment horizontal="right" vertical="top"/>
      <protection locked="0"/>
    </xf>
    <xf numFmtId="4" fontId="203" fillId="0" borderId="1" xfId="0" applyNumberFormat="1" applyFont="1" applyBorder="1" applyAlignment="1">
      <alignment horizontal="right" vertical="top"/>
    </xf>
    <xf numFmtId="4" fontId="204" fillId="2" borderId="1" xfId="0" applyNumberFormat="1" applyFont="1" applyFill="1" applyBorder="1" applyAlignment="1" applyProtection="1">
      <alignment horizontal="right" vertical="top"/>
      <protection locked="0"/>
    </xf>
    <xf numFmtId="4" fontId="205" fillId="0" borderId="1" xfId="0" applyNumberFormat="1" applyFont="1" applyBorder="1" applyAlignment="1">
      <alignment horizontal="right" vertical="top"/>
    </xf>
    <xf numFmtId="4" fontId="206" fillId="2" borderId="1" xfId="0" applyNumberFormat="1" applyFont="1" applyFill="1" applyBorder="1" applyAlignment="1" applyProtection="1">
      <alignment horizontal="right" vertical="top"/>
      <protection locked="0"/>
    </xf>
    <xf numFmtId="4" fontId="207" fillId="0" borderId="1" xfId="0" applyNumberFormat="1" applyFont="1" applyBorder="1" applyAlignment="1">
      <alignment horizontal="right" vertical="top"/>
    </xf>
    <xf numFmtId="4" fontId="208" fillId="2" borderId="1" xfId="0" applyNumberFormat="1" applyFont="1" applyFill="1" applyBorder="1" applyAlignment="1" applyProtection="1">
      <alignment horizontal="right" vertical="top"/>
      <protection locked="0"/>
    </xf>
    <xf numFmtId="4" fontId="209" fillId="0" borderId="1" xfId="0" applyNumberFormat="1" applyFont="1" applyBorder="1" applyAlignment="1">
      <alignment horizontal="right" vertical="top"/>
    </xf>
    <xf numFmtId="4" fontId="210" fillId="2" borderId="1" xfId="0" applyNumberFormat="1" applyFont="1" applyFill="1" applyBorder="1" applyAlignment="1" applyProtection="1">
      <alignment horizontal="right" vertical="top"/>
      <protection locked="0"/>
    </xf>
    <xf numFmtId="4" fontId="211" fillId="0" borderId="1" xfId="0" applyNumberFormat="1" applyFont="1" applyBorder="1" applyAlignment="1">
      <alignment horizontal="right" vertical="top"/>
    </xf>
    <xf numFmtId="4" fontId="212" fillId="2" borderId="1" xfId="0" applyNumberFormat="1" applyFont="1" applyFill="1" applyBorder="1" applyAlignment="1" applyProtection="1">
      <alignment horizontal="right" vertical="top"/>
      <protection locked="0"/>
    </xf>
    <xf numFmtId="4" fontId="213" fillId="0" borderId="1" xfId="0" applyNumberFormat="1" applyFont="1" applyBorder="1" applyAlignment="1">
      <alignment horizontal="right" vertical="top"/>
    </xf>
    <xf numFmtId="4" fontId="214" fillId="2" borderId="1" xfId="0" applyNumberFormat="1" applyFont="1" applyFill="1" applyBorder="1" applyAlignment="1" applyProtection="1">
      <alignment horizontal="right" vertical="top"/>
      <protection locked="0"/>
    </xf>
    <xf numFmtId="4" fontId="215" fillId="0" borderId="1" xfId="0" applyNumberFormat="1" applyFont="1" applyBorder="1" applyAlignment="1">
      <alignment horizontal="right" vertical="top"/>
    </xf>
    <xf numFmtId="4" fontId="216" fillId="2" borderId="1" xfId="0" applyNumberFormat="1" applyFont="1" applyFill="1" applyBorder="1" applyAlignment="1" applyProtection="1">
      <alignment horizontal="right" vertical="top"/>
      <protection locked="0"/>
    </xf>
    <xf numFmtId="4" fontId="217" fillId="0" borderId="1" xfId="0" applyNumberFormat="1" applyFont="1" applyBorder="1" applyAlignment="1">
      <alignment horizontal="right" vertical="top"/>
    </xf>
    <xf numFmtId="4" fontId="218" fillId="2" borderId="1" xfId="0" applyNumberFormat="1" applyFont="1" applyFill="1" applyBorder="1" applyAlignment="1" applyProtection="1">
      <alignment horizontal="right" vertical="top"/>
      <protection locked="0"/>
    </xf>
    <xf numFmtId="4" fontId="219" fillId="0" borderId="1" xfId="0" applyNumberFormat="1" applyFont="1" applyBorder="1" applyAlignment="1">
      <alignment horizontal="right" vertical="top"/>
    </xf>
    <xf numFmtId="4" fontId="220" fillId="2" borderId="1" xfId="0" applyNumberFormat="1" applyFont="1" applyFill="1" applyBorder="1" applyAlignment="1" applyProtection="1">
      <alignment horizontal="right" vertical="top"/>
      <protection locked="0"/>
    </xf>
    <xf numFmtId="4" fontId="221" fillId="0" borderId="1" xfId="0" applyNumberFormat="1" applyFont="1" applyBorder="1" applyAlignment="1">
      <alignment horizontal="right" vertical="top"/>
    </xf>
    <xf numFmtId="4" fontId="222" fillId="2" borderId="1" xfId="0" applyNumberFormat="1" applyFont="1" applyFill="1" applyBorder="1" applyAlignment="1" applyProtection="1">
      <alignment horizontal="right" vertical="top"/>
      <protection locked="0"/>
    </xf>
    <xf numFmtId="4" fontId="223" fillId="0" borderId="1" xfId="0" applyNumberFormat="1" applyFont="1" applyBorder="1" applyAlignment="1">
      <alignment horizontal="right" vertical="top"/>
    </xf>
    <xf numFmtId="4" fontId="224" fillId="2" borderId="1" xfId="0" applyNumberFormat="1" applyFont="1" applyFill="1" applyBorder="1" applyAlignment="1" applyProtection="1">
      <alignment horizontal="right" vertical="top"/>
      <protection locked="0"/>
    </xf>
    <xf numFmtId="4" fontId="225" fillId="0" borderId="1" xfId="0" applyNumberFormat="1" applyFont="1" applyBorder="1" applyAlignment="1">
      <alignment horizontal="right" vertical="top"/>
    </xf>
    <xf numFmtId="4" fontId="226" fillId="2" borderId="1" xfId="0" applyNumberFormat="1" applyFont="1" applyFill="1" applyBorder="1" applyAlignment="1" applyProtection="1">
      <alignment horizontal="right" vertical="top"/>
      <protection locked="0"/>
    </xf>
    <xf numFmtId="4" fontId="227" fillId="0" borderId="1" xfId="0" applyNumberFormat="1" applyFont="1" applyBorder="1" applyAlignment="1">
      <alignment horizontal="right" vertical="top"/>
    </xf>
    <xf numFmtId="4" fontId="228" fillId="2" borderId="1" xfId="0" applyNumberFormat="1" applyFont="1" applyFill="1" applyBorder="1" applyAlignment="1" applyProtection="1">
      <alignment horizontal="right" vertical="top"/>
      <protection locked="0"/>
    </xf>
    <xf numFmtId="4" fontId="229" fillId="0" borderId="1" xfId="0" applyNumberFormat="1" applyFont="1" applyBorder="1" applyAlignment="1">
      <alignment horizontal="right" vertical="top"/>
    </xf>
    <xf numFmtId="4" fontId="230" fillId="2" borderId="1" xfId="0" applyNumberFormat="1" applyFont="1" applyFill="1" applyBorder="1" applyAlignment="1" applyProtection="1">
      <alignment horizontal="right" vertical="top"/>
      <protection locked="0"/>
    </xf>
    <xf numFmtId="4" fontId="231" fillId="0" borderId="1" xfId="0" applyNumberFormat="1" applyFont="1" applyBorder="1" applyAlignment="1">
      <alignment horizontal="right" vertical="top"/>
    </xf>
    <xf numFmtId="4" fontId="232" fillId="2" borderId="1" xfId="0" applyNumberFormat="1" applyFont="1" applyFill="1" applyBorder="1" applyAlignment="1" applyProtection="1">
      <alignment horizontal="right" vertical="top"/>
      <protection locked="0"/>
    </xf>
    <xf numFmtId="4" fontId="233" fillId="0" borderId="1" xfId="0" applyNumberFormat="1" applyFont="1" applyBorder="1" applyAlignment="1">
      <alignment horizontal="right" vertical="top"/>
    </xf>
    <xf numFmtId="4" fontId="234" fillId="2" borderId="1" xfId="0" applyNumberFormat="1" applyFont="1" applyFill="1" applyBorder="1" applyAlignment="1" applyProtection="1">
      <alignment horizontal="right" vertical="top"/>
      <protection locked="0"/>
    </xf>
    <xf numFmtId="4" fontId="235" fillId="0" borderId="1" xfId="0" applyNumberFormat="1" applyFont="1" applyBorder="1" applyAlignment="1">
      <alignment horizontal="right" vertical="top"/>
    </xf>
    <xf numFmtId="4" fontId="236" fillId="2" borderId="1" xfId="0" applyNumberFormat="1" applyFont="1" applyFill="1" applyBorder="1" applyAlignment="1" applyProtection="1">
      <alignment horizontal="right" vertical="top"/>
      <protection locked="0"/>
    </xf>
    <xf numFmtId="4" fontId="237" fillId="0" borderId="1" xfId="0" applyNumberFormat="1" applyFont="1" applyBorder="1" applyAlignment="1">
      <alignment horizontal="right" vertical="top"/>
    </xf>
    <xf numFmtId="4" fontId="238" fillId="2" borderId="1" xfId="0" applyNumberFormat="1" applyFont="1" applyFill="1" applyBorder="1" applyAlignment="1" applyProtection="1">
      <alignment horizontal="right" vertical="top"/>
      <protection locked="0"/>
    </xf>
    <xf numFmtId="4" fontId="239" fillId="0" borderId="1" xfId="0" applyNumberFormat="1" applyFont="1" applyBorder="1" applyAlignment="1">
      <alignment horizontal="right" vertical="top"/>
    </xf>
    <xf numFmtId="4" fontId="240" fillId="2" borderId="1" xfId="0" applyNumberFormat="1" applyFont="1" applyFill="1" applyBorder="1" applyAlignment="1" applyProtection="1">
      <alignment horizontal="right" vertical="top"/>
      <protection locked="0"/>
    </xf>
    <xf numFmtId="4" fontId="241" fillId="0" borderId="1" xfId="0" applyNumberFormat="1" applyFont="1" applyBorder="1" applyAlignment="1">
      <alignment horizontal="right" vertical="top"/>
    </xf>
    <xf numFmtId="4" fontId="242" fillId="2" borderId="1" xfId="0" applyNumberFormat="1" applyFont="1" applyFill="1" applyBorder="1" applyAlignment="1" applyProtection="1">
      <alignment horizontal="right" vertical="top"/>
      <protection locked="0"/>
    </xf>
    <xf numFmtId="4" fontId="243" fillId="0" borderId="1" xfId="0" applyNumberFormat="1" applyFont="1" applyBorder="1" applyAlignment="1">
      <alignment horizontal="right" vertical="top"/>
    </xf>
    <xf numFmtId="4" fontId="244" fillId="2" borderId="1" xfId="0" applyNumberFormat="1" applyFont="1" applyFill="1" applyBorder="1" applyAlignment="1" applyProtection="1">
      <alignment horizontal="right" vertical="top"/>
      <protection locked="0"/>
    </xf>
    <xf numFmtId="4" fontId="245" fillId="0" borderId="1" xfId="0" applyNumberFormat="1" applyFont="1" applyBorder="1" applyAlignment="1">
      <alignment horizontal="right" vertical="top"/>
    </xf>
    <xf numFmtId="4" fontId="246" fillId="2" borderId="1" xfId="0" applyNumberFormat="1" applyFont="1" applyFill="1" applyBorder="1" applyAlignment="1" applyProtection="1">
      <alignment horizontal="right" vertical="top"/>
      <protection locked="0"/>
    </xf>
    <xf numFmtId="4" fontId="247" fillId="0" borderId="1" xfId="0" applyNumberFormat="1" applyFont="1" applyBorder="1" applyAlignment="1">
      <alignment horizontal="right" vertical="top"/>
    </xf>
    <xf numFmtId="4" fontId="248" fillId="2" borderId="1" xfId="0" applyNumberFormat="1" applyFont="1" applyFill="1" applyBorder="1" applyAlignment="1" applyProtection="1">
      <alignment horizontal="right" vertical="top"/>
      <protection locked="0"/>
    </xf>
    <xf numFmtId="4" fontId="249" fillId="0" borderId="1" xfId="0" applyNumberFormat="1" applyFont="1" applyBorder="1" applyAlignment="1">
      <alignment horizontal="right" vertical="top"/>
    </xf>
    <xf numFmtId="4" fontId="250" fillId="2" borderId="1" xfId="0" applyNumberFormat="1" applyFont="1" applyFill="1" applyBorder="1" applyAlignment="1" applyProtection="1">
      <alignment horizontal="right" vertical="top"/>
      <protection locked="0"/>
    </xf>
    <xf numFmtId="4" fontId="251" fillId="0" borderId="1" xfId="0" applyNumberFormat="1" applyFont="1" applyBorder="1" applyAlignment="1">
      <alignment horizontal="right" vertical="top"/>
    </xf>
    <xf numFmtId="4" fontId="252" fillId="2" borderId="1" xfId="0" applyNumberFormat="1" applyFont="1" applyFill="1" applyBorder="1" applyAlignment="1" applyProtection="1">
      <alignment horizontal="right" vertical="top"/>
      <protection locked="0"/>
    </xf>
    <xf numFmtId="4" fontId="253" fillId="0" borderId="1" xfId="0" applyNumberFormat="1" applyFont="1" applyBorder="1" applyAlignment="1">
      <alignment horizontal="right" vertical="top"/>
    </xf>
    <xf numFmtId="4" fontId="254" fillId="2" borderId="1" xfId="0" applyNumberFormat="1" applyFont="1" applyFill="1" applyBorder="1" applyAlignment="1" applyProtection="1">
      <alignment horizontal="right" vertical="top"/>
      <protection locked="0"/>
    </xf>
    <xf numFmtId="4" fontId="255" fillId="0" borderId="1" xfId="0" applyNumberFormat="1" applyFont="1" applyBorder="1" applyAlignment="1">
      <alignment horizontal="right" vertical="top"/>
    </xf>
    <xf numFmtId="4" fontId="256" fillId="2" borderId="1" xfId="0" applyNumberFormat="1" applyFont="1" applyFill="1" applyBorder="1" applyAlignment="1" applyProtection="1">
      <alignment horizontal="right" vertical="top"/>
      <protection locked="0"/>
    </xf>
    <xf numFmtId="4" fontId="257" fillId="0" borderId="1" xfId="0" applyNumberFormat="1" applyFont="1" applyBorder="1" applyAlignment="1">
      <alignment horizontal="right" vertical="top"/>
    </xf>
    <xf numFmtId="4" fontId="258" fillId="3" borderId="1" xfId="0" applyNumberFormat="1" applyFont="1" applyFill="1" applyBorder="1" applyAlignment="1">
      <alignment horizontal="right" vertical="top"/>
    </xf>
    <xf numFmtId="4" fontId="259" fillId="3" borderId="1" xfId="0" applyNumberFormat="1" applyFont="1" applyFill="1" applyBorder="1" applyAlignment="1">
      <alignment horizontal="right" vertical="top"/>
    </xf>
    <xf numFmtId="4" fontId="262" fillId="3" borderId="1" xfId="0" applyNumberFormat="1" applyFont="1" applyFill="1" applyBorder="1" applyAlignment="1">
      <alignment horizontal="right"/>
    </xf>
    <xf numFmtId="4" fontId="319" fillId="3" borderId="1" xfId="0" applyNumberFormat="1" applyFont="1" applyFill="1" applyBorder="1" applyAlignment="1">
      <alignment horizontal="right"/>
    </xf>
    <xf numFmtId="4" fontId="320" fillId="3" borderId="1" xfId="0" applyNumberFormat="1" applyFont="1" applyFill="1" applyBorder="1" applyAlignment="1">
      <alignment horizontal="right"/>
    </xf>
    <xf numFmtId="0" fontId="321" fillId="0" borderId="0" xfId="0" applyFont="1" applyAlignment="1">
      <alignment horizontal="left" vertical="top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27" fillId="3" borderId="1" xfId="0" applyFont="1" applyFill="1" applyBorder="1" applyAlignment="1">
      <alignment horizontal="left"/>
    </xf>
    <xf numFmtId="0" fontId="333" fillId="0" borderId="1" xfId="0" applyFont="1" applyBorder="1" applyAlignment="1">
      <alignment horizontal="left" vertical="top"/>
    </xf>
    <xf numFmtId="4" fontId="334" fillId="0" borderId="1" xfId="0" applyNumberFormat="1" applyFont="1" applyBorder="1" applyAlignment="1">
      <alignment horizontal="right" vertical="top"/>
    </xf>
    <xf numFmtId="4" fontId="335" fillId="0" borderId="1" xfId="0" applyNumberFormat="1" applyFont="1" applyBorder="1" applyAlignment="1">
      <alignment horizontal="right" vertical="top"/>
    </xf>
    <xf numFmtId="4" fontId="336" fillId="2" borderId="1" xfId="0" applyNumberFormat="1" applyFont="1" applyFill="1" applyBorder="1" applyAlignment="1" applyProtection="1">
      <alignment vertical="top"/>
      <protection locked="0"/>
    </xf>
    <xf numFmtId="0" fontId="342" fillId="0" borderId="0" xfId="0" applyFont="1"/>
    <xf numFmtId="0" fontId="343" fillId="0" borderId="1" xfId="0" applyFont="1" applyBorder="1" applyAlignment="1">
      <alignment horizontal="left" vertical="top"/>
    </xf>
    <xf numFmtId="4" fontId="344" fillId="0" borderId="1" xfId="0" applyNumberFormat="1" applyFont="1" applyBorder="1" applyAlignment="1">
      <alignment horizontal="right" vertical="top"/>
    </xf>
    <xf numFmtId="4" fontId="345" fillId="0" borderId="1" xfId="0" applyNumberFormat="1" applyFont="1" applyBorder="1" applyAlignment="1">
      <alignment horizontal="right" vertical="top"/>
    </xf>
    <xf numFmtId="4" fontId="346" fillId="2" borderId="1" xfId="0" applyNumberFormat="1" applyFont="1" applyFill="1" applyBorder="1" applyAlignment="1" applyProtection="1">
      <alignment vertical="top"/>
      <protection locked="0"/>
    </xf>
    <xf numFmtId="0" fontId="352" fillId="0" borderId="0" xfId="0" applyFont="1"/>
    <xf numFmtId="0" fontId="353" fillId="0" borderId="1" xfId="0" applyFont="1" applyBorder="1" applyAlignment="1">
      <alignment horizontal="left" vertical="top"/>
    </xf>
    <xf numFmtId="4" fontId="354" fillId="0" borderId="1" xfId="0" applyNumberFormat="1" applyFont="1" applyBorder="1" applyAlignment="1">
      <alignment horizontal="right" vertical="top"/>
    </xf>
    <xf numFmtId="4" fontId="355" fillId="0" borderId="1" xfId="0" applyNumberFormat="1" applyFont="1" applyBorder="1" applyAlignment="1">
      <alignment horizontal="right" vertical="top"/>
    </xf>
    <xf numFmtId="4" fontId="356" fillId="2" borderId="1" xfId="0" applyNumberFormat="1" applyFont="1" applyFill="1" applyBorder="1" applyAlignment="1" applyProtection="1">
      <alignment vertical="top"/>
      <protection locked="0"/>
    </xf>
    <xf numFmtId="0" fontId="362" fillId="0" borderId="0" xfId="0" applyFont="1"/>
    <xf numFmtId="0" fontId="363" fillId="0" borderId="1" xfId="0" applyFont="1" applyBorder="1" applyAlignment="1">
      <alignment horizontal="left" vertical="top"/>
    </xf>
    <xf numFmtId="4" fontId="364" fillId="0" borderId="1" xfId="0" applyNumberFormat="1" applyFont="1" applyBorder="1" applyAlignment="1">
      <alignment horizontal="right" vertical="top"/>
    </xf>
    <xf numFmtId="4" fontId="365" fillId="0" borderId="1" xfId="0" applyNumberFormat="1" applyFont="1" applyBorder="1" applyAlignment="1">
      <alignment horizontal="right" vertical="top"/>
    </xf>
    <xf numFmtId="4" fontId="366" fillId="2" borderId="1" xfId="0" applyNumberFormat="1" applyFont="1" applyFill="1" applyBorder="1" applyAlignment="1" applyProtection="1">
      <alignment vertical="top"/>
      <protection locked="0"/>
    </xf>
    <xf numFmtId="0" fontId="372" fillId="0" borderId="0" xfId="0" applyFont="1"/>
    <xf numFmtId="0" fontId="373" fillId="0" borderId="1" xfId="0" applyFont="1" applyBorder="1" applyAlignment="1">
      <alignment horizontal="left" vertical="top"/>
    </xf>
    <xf numFmtId="4" fontId="374" fillId="0" borderId="1" xfId="0" applyNumberFormat="1" applyFont="1" applyBorder="1" applyAlignment="1">
      <alignment horizontal="right" vertical="top"/>
    </xf>
    <xf numFmtId="4" fontId="375" fillId="0" borderId="1" xfId="0" applyNumberFormat="1" applyFont="1" applyBorder="1" applyAlignment="1">
      <alignment horizontal="right" vertical="top"/>
    </xf>
    <xf numFmtId="4" fontId="376" fillId="2" borderId="1" xfId="0" applyNumberFormat="1" applyFont="1" applyFill="1" applyBorder="1" applyAlignment="1" applyProtection="1">
      <alignment vertical="top"/>
      <protection locked="0"/>
    </xf>
    <xf numFmtId="0" fontId="382" fillId="0" borderId="0" xfId="0" applyFont="1"/>
    <xf numFmtId="0" fontId="383" fillId="0" borderId="1" xfId="0" applyFont="1" applyBorder="1" applyAlignment="1">
      <alignment horizontal="left" vertical="top"/>
    </xf>
    <xf numFmtId="4" fontId="384" fillId="0" borderId="1" xfId="0" applyNumberFormat="1" applyFont="1" applyBorder="1" applyAlignment="1">
      <alignment horizontal="right" vertical="top"/>
    </xf>
    <xf numFmtId="4" fontId="385" fillId="0" borderId="1" xfId="0" applyNumberFormat="1" applyFont="1" applyBorder="1" applyAlignment="1">
      <alignment horizontal="right" vertical="top"/>
    </xf>
    <xf numFmtId="4" fontId="386" fillId="0" borderId="1" xfId="0" applyNumberFormat="1" applyFont="1" applyBorder="1" applyAlignment="1">
      <alignment horizontal="right" vertical="top"/>
    </xf>
    <xf numFmtId="0" fontId="392" fillId="0" borderId="0" xfId="0" applyFont="1"/>
    <xf numFmtId="0" fontId="393" fillId="0" borderId="1" xfId="0" applyFont="1" applyBorder="1" applyAlignment="1">
      <alignment horizontal="left" vertical="top"/>
    </xf>
    <xf numFmtId="4" fontId="394" fillId="0" borderId="1" xfId="0" applyNumberFormat="1" applyFont="1" applyBorder="1" applyAlignment="1">
      <alignment horizontal="right" vertical="top"/>
    </xf>
    <xf numFmtId="4" fontId="398" fillId="2" borderId="1" xfId="0" applyNumberFormat="1" applyFont="1" applyFill="1" applyBorder="1" applyAlignment="1" applyProtection="1">
      <alignment horizontal="right" vertical="top"/>
      <protection locked="0"/>
    </xf>
    <xf numFmtId="0" fontId="399" fillId="0" borderId="0" xfId="0" applyFont="1"/>
    <xf numFmtId="4" fontId="403" fillId="2" borderId="1" xfId="0" applyNumberFormat="1" applyFont="1" applyFill="1" applyBorder="1" applyAlignment="1" applyProtection="1">
      <alignment horizontal="right" vertical="top"/>
      <protection locked="0"/>
    </xf>
    <xf numFmtId="0" fontId="404" fillId="0" borderId="0" xfId="0" applyFont="1"/>
    <xf numFmtId="4" fontId="408" fillId="2" borderId="1" xfId="0" applyNumberFormat="1" applyFont="1" applyFill="1" applyBorder="1" applyAlignment="1" applyProtection="1">
      <alignment horizontal="right" vertical="top"/>
      <protection locked="0"/>
    </xf>
    <xf numFmtId="4" fontId="412" fillId="3" borderId="1" xfId="0" applyNumberFormat="1" applyFont="1" applyFill="1" applyBorder="1" applyAlignment="1">
      <alignment horizontal="right"/>
    </xf>
    <xf numFmtId="0" fontId="413" fillId="0" borderId="0" xfId="0" applyFont="1"/>
    <xf numFmtId="4" fontId="417" fillId="2" borderId="1" xfId="0" applyNumberFormat="1" applyFont="1" applyFill="1" applyBorder="1" applyAlignment="1" applyProtection="1">
      <alignment horizontal="right" vertical="top"/>
      <protection locked="0"/>
    </xf>
    <xf numFmtId="0" fontId="420" fillId="0" borderId="0" xfId="0" applyFont="1" applyAlignment="1">
      <alignment horizontal="left" vertical="top"/>
    </xf>
    <xf numFmtId="0" fontId="423" fillId="3" borderId="1" xfId="0" applyFont="1" applyFill="1" applyBorder="1" applyAlignment="1">
      <alignment horizontal="left"/>
    </xf>
    <xf numFmtId="0" fontId="424" fillId="3" borderId="1" xfId="0" applyFont="1" applyFill="1" applyBorder="1" applyAlignment="1">
      <alignment horizontal="left"/>
    </xf>
    <xf numFmtId="0" fontId="425" fillId="3" borderId="1" xfId="0" applyFont="1" applyFill="1" applyBorder="1" applyAlignment="1">
      <alignment horizontal="left"/>
    </xf>
    <xf numFmtId="0" fontId="426" fillId="3" borderId="1" xfId="0" applyFont="1" applyFill="1" applyBorder="1" applyAlignment="1">
      <alignment horizontal="left"/>
    </xf>
    <xf numFmtId="0" fontId="432" fillId="0" borderId="1" xfId="0" applyFont="1" applyBorder="1" applyAlignment="1">
      <alignment horizontal="left" vertical="top"/>
    </xf>
    <xf numFmtId="4" fontId="433" fillId="0" borderId="1" xfId="0" applyNumberFormat="1" applyFont="1" applyBorder="1" applyAlignment="1">
      <alignment horizontal="right" vertical="top"/>
    </xf>
    <xf numFmtId="4" fontId="434" fillId="0" borderId="1" xfId="0" applyNumberFormat="1" applyFont="1" applyBorder="1" applyAlignment="1">
      <alignment horizontal="right" vertical="top"/>
    </xf>
    <xf numFmtId="4" fontId="435" fillId="2" borderId="1" xfId="0" applyNumberFormat="1" applyFont="1" applyFill="1" applyBorder="1" applyAlignment="1" applyProtection="1">
      <alignment vertical="top"/>
      <protection locked="0"/>
    </xf>
    <xf numFmtId="0" fontId="441" fillId="0" borderId="0" xfId="0" applyFont="1"/>
    <xf numFmtId="0" fontId="442" fillId="0" borderId="1" xfId="0" applyFont="1" applyBorder="1" applyAlignment="1">
      <alignment horizontal="left" vertical="top"/>
    </xf>
    <xf numFmtId="4" fontId="443" fillId="0" borderId="1" xfId="0" applyNumberFormat="1" applyFont="1" applyBorder="1" applyAlignment="1">
      <alignment horizontal="right" vertical="top"/>
    </xf>
    <xf numFmtId="4" fontId="444" fillId="0" borderId="1" xfId="0" applyNumberFormat="1" applyFont="1" applyBorder="1" applyAlignment="1">
      <alignment horizontal="right" vertical="top"/>
    </xf>
    <xf numFmtId="4" fontId="445" fillId="2" borderId="1" xfId="0" applyNumberFormat="1" applyFont="1" applyFill="1" applyBorder="1" applyAlignment="1" applyProtection="1">
      <alignment vertical="top"/>
      <protection locked="0"/>
    </xf>
    <xf numFmtId="0" fontId="451" fillId="0" borderId="0" xfId="0" applyFont="1"/>
    <xf numFmtId="0" fontId="452" fillId="0" borderId="1" xfId="0" applyFont="1" applyBorder="1" applyAlignment="1">
      <alignment horizontal="left" vertical="top"/>
    </xf>
    <xf numFmtId="4" fontId="453" fillId="0" borderId="1" xfId="0" applyNumberFormat="1" applyFont="1" applyBorder="1" applyAlignment="1">
      <alignment horizontal="right" vertical="top"/>
    </xf>
    <xf numFmtId="4" fontId="454" fillId="0" borderId="1" xfId="0" applyNumberFormat="1" applyFont="1" applyBorder="1" applyAlignment="1">
      <alignment horizontal="right" vertical="top"/>
    </xf>
    <xf numFmtId="4" fontId="455" fillId="2" borderId="1" xfId="0" applyNumberFormat="1" applyFont="1" applyFill="1" applyBorder="1" applyAlignment="1" applyProtection="1">
      <alignment vertical="top"/>
      <protection locked="0"/>
    </xf>
    <xf numFmtId="0" fontId="461" fillId="0" borderId="0" xfId="0" applyFont="1"/>
    <xf numFmtId="0" fontId="462" fillId="0" borderId="1" xfId="0" applyFont="1" applyBorder="1" applyAlignment="1">
      <alignment horizontal="left" vertical="top"/>
    </xf>
    <xf numFmtId="4" fontId="463" fillId="0" borderId="1" xfId="0" applyNumberFormat="1" applyFont="1" applyBorder="1" applyAlignment="1">
      <alignment horizontal="right" vertical="top"/>
    </xf>
    <xf numFmtId="4" fontId="464" fillId="0" borderId="1" xfId="0" applyNumberFormat="1" applyFont="1" applyBorder="1" applyAlignment="1">
      <alignment horizontal="right" vertical="top"/>
    </xf>
    <xf numFmtId="4" fontId="465" fillId="2" borderId="1" xfId="0" applyNumberFormat="1" applyFont="1" applyFill="1" applyBorder="1" applyAlignment="1" applyProtection="1">
      <alignment vertical="top"/>
      <protection locked="0"/>
    </xf>
    <xf numFmtId="0" fontId="471" fillId="0" borderId="0" xfId="0" applyFont="1"/>
    <xf numFmtId="0" fontId="472" fillId="0" borderId="1" xfId="0" applyFont="1" applyBorder="1" applyAlignment="1">
      <alignment horizontal="left" vertical="top"/>
    </xf>
    <xf numFmtId="4" fontId="473" fillId="0" borderId="1" xfId="0" applyNumberFormat="1" applyFont="1" applyBorder="1" applyAlignment="1">
      <alignment horizontal="right" vertical="top"/>
    </xf>
    <xf numFmtId="4" fontId="474" fillId="0" borderId="1" xfId="0" applyNumberFormat="1" applyFont="1" applyBorder="1" applyAlignment="1">
      <alignment horizontal="right" vertical="top"/>
    </xf>
    <xf numFmtId="4" fontId="475" fillId="2" borderId="1" xfId="0" applyNumberFormat="1" applyFont="1" applyFill="1" applyBorder="1" applyAlignment="1" applyProtection="1">
      <alignment vertical="top"/>
      <protection locked="0"/>
    </xf>
    <xf numFmtId="0" fontId="481" fillId="0" borderId="0" xfId="0" applyFont="1"/>
    <xf numFmtId="0" fontId="482" fillId="0" borderId="1" xfId="0" applyFont="1" applyBorder="1" applyAlignment="1">
      <alignment horizontal="left" vertical="top"/>
    </xf>
    <xf numFmtId="4" fontId="483" fillId="0" borderId="1" xfId="0" applyNumberFormat="1" applyFont="1" applyBorder="1" applyAlignment="1">
      <alignment horizontal="right" vertical="top"/>
    </xf>
    <xf numFmtId="4" fontId="484" fillId="0" borderId="1" xfId="0" applyNumberFormat="1" applyFont="1" applyBorder="1" applyAlignment="1">
      <alignment horizontal="right" vertical="top"/>
    </xf>
    <xf numFmtId="4" fontId="485" fillId="0" borderId="1" xfId="0" applyNumberFormat="1" applyFont="1" applyBorder="1" applyAlignment="1">
      <alignment horizontal="right" vertical="top"/>
    </xf>
    <xf numFmtId="0" fontId="491" fillId="0" borderId="0" xfId="0" applyFont="1"/>
    <xf numFmtId="0" fontId="492" fillId="0" borderId="1" xfId="0" applyFont="1" applyBorder="1" applyAlignment="1">
      <alignment horizontal="left" vertical="top"/>
    </xf>
    <xf numFmtId="4" fontId="493" fillId="0" borderId="1" xfId="0" applyNumberFormat="1" applyFont="1" applyBorder="1" applyAlignment="1">
      <alignment horizontal="right" vertical="top"/>
    </xf>
    <xf numFmtId="4" fontId="497" fillId="2" borderId="1" xfId="0" applyNumberFormat="1" applyFont="1" applyFill="1" applyBorder="1" applyAlignment="1" applyProtection="1">
      <alignment horizontal="right" vertical="top"/>
      <protection locked="0"/>
    </xf>
    <xf numFmtId="0" fontId="498" fillId="0" borderId="0" xfId="0" applyFont="1"/>
    <xf numFmtId="4" fontId="502" fillId="2" borderId="1" xfId="0" applyNumberFormat="1" applyFont="1" applyFill="1" applyBorder="1" applyAlignment="1" applyProtection="1">
      <alignment horizontal="right" vertical="top"/>
      <protection locked="0"/>
    </xf>
    <xf numFmtId="0" fontId="505" fillId="0" borderId="0" xfId="0" applyFont="1" applyAlignment="1">
      <alignment horizontal="left" vertical="top"/>
    </xf>
    <xf numFmtId="0" fontId="508" fillId="0" borderId="1" xfId="0" applyFont="1" applyBorder="1" applyAlignment="1">
      <alignment horizontal="left" vertical="top"/>
    </xf>
    <xf numFmtId="0" fontId="509" fillId="2" borderId="1" xfId="0" applyFont="1" applyFill="1" applyBorder="1" applyAlignment="1" applyProtection="1">
      <alignment vertical="top"/>
      <protection locked="0"/>
    </xf>
    <xf numFmtId="0" fontId="517" fillId="0" borderId="1" xfId="0" applyFont="1" applyBorder="1" applyAlignment="1">
      <alignment horizontal="left" vertical="top"/>
    </xf>
    <xf numFmtId="0" fontId="518" fillId="2" borderId="1" xfId="0" applyFont="1" applyFill="1" applyBorder="1" applyAlignment="1" applyProtection="1">
      <alignment vertical="top"/>
      <protection locked="0"/>
    </xf>
    <xf numFmtId="0" fontId="526" fillId="0" borderId="1" xfId="0" applyFont="1" applyBorder="1" applyAlignment="1">
      <alignment horizontal="left" vertical="top"/>
    </xf>
    <xf numFmtId="0" fontId="527" fillId="2" borderId="1" xfId="0" applyFont="1" applyFill="1" applyBorder="1" applyAlignment="1" applyProtection="1">
      <alignment vertical="top"/>
      <protection locked="0"/>
    </xf>
    <xf numFmtId="0" fontId="535" fillId="0" borderId="1" xfId="0" applyFont="1" applyBorder="1" applyAlignment="1">
      <alignment horizontal="left" vertical="top"/>
    </xf>
    <xf numFmtId="0" fontId="536" fillId="2" borderId="1" xfId="0" applyFont="1" applyFill="1" applyBorder="1" applyAlignment="1" applyProtection="1">
      <alignment vertical="top"/>
      <protection locked="0"/>
    </xf>
    <xf numFmtId="0" fontId="544" fillId="0" borderId="1" xfId="0" applyFont="1" applyBorder="1" applyAlignment="1">
      <alignment horizontal="left" vertical="top"/>
    </xf>
    <xf numFmtId="170" fontId="545" fillId="0" borderId="1" xfId="0" applyNumberFormat="1" applyFont="1" applyBorder="1" applyAlignment="1">
      <alignment horizontal="right" vertical="top"/>
    </xf>
    <xf numFmtId="0" fontId="546" fillId="0" borderId="1" xfId="0" applyFont="1" applyBorder="1" applyAlignment="1">
      <alignment horizontal="left" vertical="top"/>
    </xf>
    <xf numFmtId="170" fontId="547" fillId="0" borderId="1" xfId="0" applyNumberFormat="1" applyFont="1" applyBorder="1" applyAlignment="1">
      <alignment horizontal="right" vertical="top"/>
    </xf>
    <xf numFmtId="0" fontId="550" fillId="0" borderId="0" xfId="0" applyFont="1" applyAlignment="1">
      <alignment horizontal="left" vertical="top"/>
    </xf>
    <xf numFmtId="0" fontId="553" fillId="3" borderId="0" xfId="0" applyFont="1" applyFill="1" applyAlignment="1">
      <alignment horizontal="left"/>
    </xf>
    <xf numFmtId="0" fontId="554" fillId="3" borderId="1" xfId="0" applyFont="1" applyFill="1" applyBorder="1" applyAlignment="1">
      <alignment horizontal="left"/>
    </xf>
    <xf numFmtId="4" fontId="559" fillId="3" borderId="1" xfId="0" applyNumberFormat="1" applyFont="1" applyFill="1" applyBorder="1" applyAlignment="1">
      <alignment horizontal="right"/>
    </xf>
    <xf numFmtId="4" fontId="560" fillId="3" borderId="1" xfId="0" applyNumberFormat="1" applyFont="1" applyFill="1" applyBorder="1" applyAlignment="1">
      <alignment horizontal="right"/>
    </xf>
    <xf numFmtId="0" fontId="561" fillId="3" borderId="1" xfId="0" applyFont="1" applyFill="1" applyBorder="1" applyAlignment="1">
      <alignment horizontal="left"/>
    </xf>
    <xf numFmtId="4" fontId="562" fillId="3" borderId="1" xfId="0" applyNumberFormat="1" applyFont="1" applyFill="1" applyBorder="1" applyAlignment="1">
      <alignment horizontal="right"/>
    </xf>
    <xf numFmtId="0" fontId="563" fillId="0" borderId="0" xfId="0" applyFont="1"/>
    <xf numFmtId="0" fontId="564" fillId="0" borderId="1" xfId="0" applyFont="1" applyBorder="1" applyAlignment="1">
      <alignment horizontal="left" vertical="top"/>
    </xf>
    <xf numFmtId="0" fontId="565" fillId="0" borderId="1" xfId="0" applyFont="1" applyBorder="1" applyAlignment="1">
      <alignment horizontal="left" vertical="top" wrapText="1"/>
    </xf>
    <xf numFmtId="0" fontId="566" fillId="0" borderId="1" xfId="0" applyFont="1" applyBorder="1" applyAlignment="1">
      <alignment horizontal="center" vertical="top"/>
    </xf>
    <xf numFmtId="168" fontId="567" fillId="0" borderId="1" xfId="0" applyNumberFormat="1" applyFont="1" applyBorder="1" applyAlignment="1">
      <alignment horizontal="right" vertical="top"/>
    </xf>
    <xf numFmtId="169" fontId="568" fillId="0" borderId="1" xfId="0" applyNumberFormat="1" applyFont="1" applyBorder="1" applyAlignment="1">
      <alignment horizontal="right" vertical="top"/>
    </xf>
    <xf numFmtId="169" fontId="569" fillId="2" borderId="1" xfId="0" applyNumberFormat="1" applyFont="1" applyFill="1" applyBorder="1" applyAlignment="1" applyProtection="1">
      <alignment horizontal="right" vertical="top"/>
      <protection locked="0"/>
    </xf>
    <xf numFmtId="169" fontId="570" fillId="0" borderId="1" xfId="0" applyNumberFormat="1" applyFont="1" applyBorder="1" applyAlignment="1">
      <alignment horizontal="right" vertical="top"/>
    </xf>
    <xf numFmtId="169" fontId="571" fillId="0" borderId="1" xfId="0" applyNumberFormat="1" applyFont="1" applyBorder="1" applyAlignment="1">
      <alignment horizontal="right" vertical="top"/>
    </xf>
    <xf numFmtId="169" fontId="572" fillId="0" borderId="1" xfId="0" applyNumberFormat="1" applyFont="1" applyBorder="1" applyAlignment="1">
      <alignment horizontal="right" vertical="top"/>
    </xf>
    <xf numFmtId="0" fontId="573" fillId="0" borderId="1" xfId="0" applyFont="1" applyBorder="1" applyAlignment="1">
      <alignment horizontal="left" vertical="top"/>
    </xf>
    <xf numFmtId="0" fontId="574" fillId="0" borderId="1" xfId="0" applyFont="1" applyBorder="1" applyAlignment="1">
      <alignment horizontal="left" vertical="top" wrapText="1"/>
    </xf>
    <xf numFmtId="0" fontId="575" fillId="0" borderId="1" xfId="0" applyFont="1" applyBorder="1" applyAlignment="1">
      <alignment horizontal="center" vertical="top"/>
    </xf>
    <xf numFmtId="168" fontId="576" fillId="0" borderId="1" xfId="0" applyNumberFormat="1" applyFont="1" applyBorder="1" applyAlignment="1">
      <alignment horizontal="right" vertical="top"/>
    </xf>
    <xf numFmtId="169" fontId="577" fillId="0" borderId="1" xfId="0" applyNumberFormat="1" applyFont="1" applyBorder="1" applyAlignment="1">
      <alignment horizontal="right" vertical="top"/>
    </xf>
    <xf numFmtId="169" fontId="578" fillId="2" borderId="1" xfId="0" applyNumberFormat="1" applyFont="1" applyFill="1" applyBorder="1" applyAlignment="1" applyProtection="1">
      <alignment horizontal="right" vertical="top"/>
      <protection locked="0"/>
    </xf>
    <xf numFmtId="169" fontId="579" fillId="0" borderId="1" xfId="0" applyNumberFormat="1" applyFont="1" applyBorder="1" applyAlignment="1">
      <alignment horizontal="right" vertical="top"/>
    </xf>
    <xf numFmtId="169" fontId="580" fillId="0" borderId="1" xfId="0" applyNumberFormat="1" applyFont="1" applyBorder="1" applyAlignment="1">
      <alignment horizontal="right" vertical="top"/>
    </xf>
    <xf numFmtId="169" fontId="581" fillId="0" borderId="1" xfId="0" applyNumberFormat="1" applyFont="1" applyBorder="1" applyAlignment="1">
      <alignment horizontal="right" vertical="top"/>
    </xf>
    <xf numFmtId="0" fontId="582" fillId="3" borderId="1" xfId="0" applyFont="1" applyFill="1" applyBorder="1" applyAlignment="1">
      <alignment horizontal="left"/>
    </xf>
    <xf numFmtId="4" fontId="587" fillId="3" borderId="1" xfId="0" applyNumberFormat="1" applyFont="1" applyFill="1" applyBorder="1" applyAlignment="1">
      <alignment horizontal="right"/>
    </xf>
    <xf numFmtId="4" fontId="588" fillId="3" borderId="1" xfId="0" applyNumberFormat="1" applyFont="1" applyFill="1" applyBorder="1" applyAlignment="1">
      <alignment horizontal="right"/>
    </xf>
    <xf numFmtId="0" fontId="589" fillId="3" borderId="1" xfId="0" applyFont="1" applyFill="1" applyBorder="1" applyAlignment="1">
      <alignment horizontal="left"/>
    </xf>
    <xf numFmtId="4" fontId="590" fillId="3" borderId="1" xfId="0" applyNumberFormat="1" applyFont="1" applyFill="1" applyBorder="1" applyAlignment="1">
      <alignment horizontal="right"/>
    </xf>
    <xf numFmtId="0" fontId="591" fillId="0" borderId="0" xfId="0" applyFont="1"/>
    <xf numFmtId="0" fontId="592" fillId="0" borderId="1" xfId="0" applyFont="1" applyBorder="1" applyAlignment="1">
      <alignment horizontal="left" vertical="top"/>
    </xf>
    <xf numFmtId="0" fontId="593" fillId="0" borderId="1" xfId="0" applyFont="1" applyBorder="1" applyAlignment="1">
      <alignment horizontal="left" vertical="top" wrapText="1"/>
    </xf>
    <xf numFmtId="0" fontId="594" fillId="0" borderId="1" xfId="0" applyFont="1" applyBorder="1" applyAlignment="1">
      <alignment horizontal="center" vertical="top"/>
    </xf>
    <xf numFmtId="168" fontId="595" fillId="0" borderId="1" xfId="0" applyNumberFormat="1" applyFont="1" applyBorder="1" applyAlignment="1">
      <alignment horizontal="right" vertical="top"/>
    </xf>
    <xf numFmtId="169" fontId="596" fillId="0" borderId="1" xfId="0" applyNumberFormat="1" applyFont="1" applyBorder="1" applyAlignment="1">
      <alignment horizontal="right" vertical="top"/>
    </xf>
    <xf numFmtId="169" fontId="597" fillId="2" borderId="1" xfId="0" applyNumberFormat="1" applyFont="1" applyFill="1" applyBorder="1" applyAlignment="1" applyProtection="1">
      <alignment horizontal="right" vertical="top"/>
      <protection locked="0"/>
    </xf>
    <xf numFmtId="169" fontId="598" fillId="0" borderId="1" xfId="0" applyNumberFormat="1" applyFont="1" applyBorder="1" applyAlignment="1">
      <alignment horizontal="right" vertical="top"/>
    </xf>
    <xf numFmtId="169" fontId="599" fillId="0" borderId="1" xfId="0" applyNumberFormat="1" applyFont="1" applyBorder="1" applyAlignment="1">
      <alignment horizontal="right" vertical="top"/>
    </xf>
    <xf numFmtId="169" fontId="600" fillId="0" borderId="1" xfId="0" applyNumberFormat="1" applyFont="1" applyBorder="1" applyAlignment="1">
      <alignment horizontal="right" vertical="top"/>
    </xf>
    <xf numFmtId="4" fontId="602" fillId="3" borderId="0" xfId="0" applyNumberFormat="1" applyFont="1" applyFill="1" applyAlignment="1">
      <alignment horizontal="right"/>
    </xf>
    <xf numFmtId="4" fontId="603" fillId="3" borderId="0" xfId="0" applyNumberFormat="1" applyFont="1" applyFill="1" applyAlignment="1">
      <alignment horizontal="right"/>
    </xf>
    <xf numFmtId="0" fontId="604" fillId="3" borderId="0" xfId="0" applyFont="1" applyFill="1" applyAlignment="1">
      <alignment horizontal="left"/>
    </xf>
    <xf numFmtId="4" fontId="605" fillId="3" borderId="0" xfId="0" applyNumberFormat="1" applyFont="1" applyFill="1" applyAlignment="1">
      <alignment horizontal="right"/>
    </xf>
    <xf numFmtId="4" fontId="608" fillId="0" borderId="1" xfId="0" applyNumberFormat="1" applyFont="1" applyBorder="1" applyAlignment="1">
      <alignment horizontal="right" vertical="top"/>
    </xf>
    <xf numFmtId="4" fontId="609" fillId="0" borderId="1" xfId="0" applyNumberFormat="1" applyFont="1" applyBorder="1" applyAlignment="1">
      <alignment horizontal="right" vertical="top"/>
    </xf>
    <xf numFmtId="170" fontId="610" fillId="0" borderId="1" xfId="0" applyNumberFormat="1" applyFont="1" applyBorder="1" applyAlignment="1">
      <alignment horizontal="right" vertical="top"/>
    </xf>
    <xf numFmtId="170" fontId="611" fillId="0" borderId="1" xfId="0" applyNumberFormat="1" applyFont="1" applyBorder="1" applyAlignment="1">
      <alignment horizontal="right" vertical="top"/>
    </xf>
    <xf numFmtId="4" fontId="612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0" fontId="0" fillId="0" borderId="0" xfId="0"/>
    <xf numFmtId="0" fontId="74" fillId="0" borderId="2" xfId="0" applyFont="1" applyBorder="1" applyAlignment="1">
      <alignment horizontal="center" vertical="top"/>
    </xf>
    <xf numFmtId="165" fontId="75" fillId="0" borderId="0" xfId="0" applyNumberFormat="1" applyFont="1" applyAlignment="1">
      <alignment horizontal="center" vertical="top"/>
    </xf>
    <xf numFmtId="0" fontId="47" fillId="3" borderId="1" xfId="0" applyFont="1" applyFill="1" applyBorder="1" applyAlignment="1">
      <alignment horizontal="left"/>
    </xf>
    <xf numFmtId="0" fontId="48" fillId="3" borderId="1" xfId="0" applyFont="1" applyFill="1" applyBorder="1" applyAlignment="1">
      <alignment horizontal="left"/>
    </xf>
    <xf numFmtId="0" fontId="49" fillId="3" borderId="1" xfId="0" applyFont="1" applyFill="1" applyBorder="1" applyAlignment="1">
      <alignment horizontal="left"/>
    </xf>
    <xf numFmtId="0" fontId="50" fillId="3" borderId="1" xfId="0" applyFont="1" applyFill="1" applyBorder="1" applyAlignment="1">
      <alignment horizontal="left"/>
    </xf>
    <xf numFmtId="0" fontId="51" fillId="3" borderId="1" xfId="0" applyFont="1" applyFill="1" applyBorder="1" applyAlignment="1">
      <alignment horizontal="left"/>
    </xf>
    <xf numFmtId="0" fontId="52" fillId="3" borderId="1" xfId="0" applyFont="1" applyFill="1" applyBorder="1" applyAlignment="1">
      <alignment horizontal="left"/>
    </xf>
    <xf numFmtId="0" fontId="53" fillId="3" borderId="1" xfId="0" applyFont="1" applyFill="1" applyBorder="1" applyAlignment="1">
      <alignment horizontal="left"/>
    </xf>
    <xf numFmtId="0" fontId="70" fillId="3" borderId="0" xfId="0" applyFont="1" applyFill="1" applyAlignment="1">
      <alignment horizontal="right"/>
    </xf>
    <xf numFmtId="4" fontId="71" fillId="3" borderId="0" xfId="0" applyNumberFormat="1" applyFont="1" applyFill="1" applyAlignment="1">
      <alignment horizontal="right"/>
    </xf>
    <xf numFmtId="0" fontId="72" fillId="4" borderId="0" xfId="0" applyFont="1" applyFill="1" applyAlignment="1">
      <alignment horizontal="left" vertical="top"/>
    </xf>
    <xf numFmtId="0" fontId="73" fillId="2" borderId="0" xfId="0" applyFont="1" applyFill="1" applyAlignment="1">
      <alignment horizontal="left" vertical="top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4" fontId="309" fillId="3" borderId="1" xfId="0" applyNumberFormat="1" applyFont="1" applyFill="1" applyBorder="1" applyAlignment="1">
      <alignment horizontal="right"/>
    </xf>
    <xf numFmtId="0" fontId="310" fillId="3" borderId="1" xfId="0" applyFont="1" applyFill="1" applyBorder="1" applyAlignment="1">
      <alignment horizontal="left"/>
    </xf>
    <xf numFmtId="4" fontId="311" fillId="3" borderId="1" xfId="0" applyNumberFormat="1" applyFont="1" applyFill="1" applyBorder="1" applyAlignment="1">
      <alignment horizontal="right"/>
    </xf>
    <xf numFmtId="0" fontId="312" fillId="3" borderId="1" xfId="0" applyFont="1" applyFill="1" applyBorder="1" applyAlignment="1">
      <alignment horizontal="left"/>
    </xf>
    <xf numFmtId="4" fontId="313" fillId="3" borderId="1" xfId="0" applyNumberFormat="1" applyFont="1" applyFill="1" applyBorder="1" applyAlignment="1">
      <alignment horizontal="right"/>
    </xf>
    <xf numFmtId="0" fontId="314" fillId="3" borderId="1" xfId="0" applyFont="1" applyFill="1" applyBorder="1" applyAlignment="1">
      <alignment horizontal="left"/>
    </xf>
    <xf numFmtId="4" fontId="315" fillId="3" borderId="1" xfId="0" applyNumberFormat="1" applyFont="1" applyFill="1" applyBorder="1" applyAlignment="1">
      <alignment horizontal="right"/>
    </xf>
    <xf numFmtId="0" fontId="316" fillId="3" borderId="1" xfId="0" applyFont="1" applyFill="1" applyBorder="1" applyAlignment="1">
      <alignment horizontal="left"/>
    </xf>
    <xf numFmtId="4" fontId="317" fillId="3" borderId="1" xfId="0" applyNumberFormat="1" applyFont="1" applyFill="1" applyBorder="1" applyAlignment="1">
      <alignment horizontal="right"/>
    </xf>
    <xf numFmtId="0" fontId="318" fillId="3" borderId="1" xfId="0" applyFont="1" applyFill="1" applyBorder="1" applyAlignment="1">
      <alignment horizontal="left"/>
    </xf>
    <xf numFmtId="4" fontId="299" fillId="3" borderId="1" xfId="0" applyNumberFormat="1" applyFont="1" applyFill="1" applyBorder="1" applyAlignment="1">
      <alignment horizontal="right"/>
    </xf>
    <xf numFmtId="0" fontId="300" fillId="3" borderId="1" xfId="0" applyFont="1" applyFill="1" applyBorder="1" applyAlignment="1">
      <alignment horizontal="left"/>
    </xf>
    <xf numFmtId="4" fontId="301" fillId="3" borderId="1" xfId="0" applyNumberFormat="1" applyFont="1" applyFill="1" applyBorder="1" applyAlignment="1">
      <alignment horizontal="right"/>
    </xf>
    <xf numFmtId="0" fontId="302" fillId="3" borderId="1" xfId="0" applyFont="1" applyFill="1" applyBorder="1" applyAlignment="1">
      <alignment horizontal="left"/>
    </xf>
    <xf numFmtId="4" fontId="303" fillId="3" borderId="1" xfId="0" applyNumberFormat="1" applyFont="1" applyFill="1" applyBorder="1" applyAlignment="1">
      <alignment horizontal="right"/>
    </xf>
    <xf numFmtId="0" fontId="304" fillId="3" borderId="1" xfId="0" applyFont="1" applyFill="1" applyBorder="1" applyAlignment="1">
      <alignment horizontal="left"/>
    </xf>
    <xf numFmtId="4" fontId="305" fillId="3" borderId="1" xfId="0" applyNumberFormat="1" applyFont="1" applyFill="1" applyBorder="1" applyAlignment="1">
      <alignment horizontal="right"/>
    </xf>
    <xf numFmtId="0" fontId="306" fillId="3" borderId="1" xfId="0" applyFont="1" applyFill="1" applyBorder="1" applyAlignment="1">
      <alignment horizontal="left"/>
    </xf>
    <xf numFmtId="4" fontId="307" fillId="3" borderId="1" xfId="0" applyNumberFormat="1" applyFont="1" applyFill="1" applyBorder="1" applyAlignment="1">
      <alignment horizontal="right"/>
    </xf>
    <xf numFmtId="0" fontId="308" fillId="3" borderId="1" xfId="0" applyFont="1" applyFill="1" applyBorder="1" applyAlignment="1">
      <alignment horizontal="left"/>
    </xf>
    <xf numFmtId="4" fontId="289" fillId="3" borderId="1" xfId="0" applyNumberFormat="1" applyFont="1" applyFill="1" applyBorder="1" applyAlignment="1">
      <alignment horizontal="right"/>
    </xf>
    <xf numFmtId="0" fontId="290" fillId="3" borderId="1" xfId="0" applyFont="1" applyFill="1" applyBorder="1" applyAlignment="1">
      <alignment horizontal="left"/>
    </xf>
    <xf numFmtId="4" fontId="291" fillId="3" borderId="1" xfId="0" applyNumberFormat="1" applyFont="1" applyFill="1" applyBorder="1" applyAlignment="1">
      <alignment horizontal="right"/>
    </xf>
    <xf numFmtId="0" fontId="292" fillId="3" borderId="1" xfId="0" applyFont="1" applyFill="1" applyBorder="1" applyAlignment="1">
      <alignment horizontal="left"/>
    </xf>
    <xf numFmtId="4" fontId="293" fillId="3" borderId="1" xfId="0" applyNumberFormat="1" applyFont="1" applyFill="1" applyBorder="1" applyAlignment="1">
      <alignment horizontal="right"/>
    </xf>
    <xf numFmtId="0" fontId="294" fillId="3" borderId="1" xfId="0" applyFont="1" applyFill="1" applyBorder="1" applyAlignment="1">
      <alignment horizontal="left"/>
    </xf>
    <xf numFmtId="4" fontId="295" fillId="3" borderId="1" xfId="0" applyNumberFormat="1" applyFont="1" applyFill="1" applyBorder="1" applyAlignment="1">
      <alignment horizontal="right"/>
    </xf>
    <xf numFmtId="0" fontId="296" fillId="3" borderId="1" xfId="0" applyFont="1" applyFill="1" applyBorder="1" applyAlignment="1">
      <alignment horizontal="left"/>
    </xf>
    <xf numFmtId="4" fontId="297" fillId="3" borderId="1" xfId="0" applyNumberFormat="1" applyFont="1" applyFill="1" applyBorder="1" applyAlignment="1">
      <alignment horizontal="right"/>
    </xf>
    <xf numFmtId="0" fontId="298" fillId="3" borderId="1" xfId="0" applyFont="1" applyFill="1" applyBorder="1" applyAlignment="1">
      <alignment horizontal="left"/>
    </xf>
    <xf numFmtId="4" fontId="279" fillId="3" borderId="1" xfId="0" applyNumberFormat="1" applyFont="1" applyFill="1" applyBorder="1" applyAlignment="1">
      <alignment horizontal="right"/>
    </xf>
    <xf numFmtId="0" fontId="280" fillId="3" borderId="1" xfId="0" applyFont="1" applyFill="1" applyBorder="1" applyAlignment="1">
      <alignment horizontal="left"/>
    </xf>
    <xf numFmtId="4" fontId="281" fillId="3" borderId="1" xfId="0" applyNumberFormat="1" applyFont="1" applyFill="1" applyBorder="1" applyAlignment="1">
      <alignment horizontal="right"/>
    </xf>
    <xf numFmtId="0" fontId="282" fillId="3" borderId="1" xfId="0" applyFont="1" applyFill="1" applyBorder="1" applyAlignment="1">
      <alignment horizontal="left"/>
    </xf>
    <xf numFmtId="4" fontId="283" fillId="3" borderId="1" xfId="0" applyNumberFormat="1" applyFont="1" applyFill="1" applyBorder="1" applyAlignment="1">
      <alignment horizontal="right"/>
    </xf>
    <xf numFmtId="0" fontId="284" fillId="3" borderId="1" xfId="0" applyFont="1" applyFill="1" applyBorder="1" applyAlignment="1">
      <alignment horizontal="left"/>
    </xf>
    <xf numFmtId="4" fontId="285" fillId="3" borderId="1" xfId="0" applyNumberFormat="1" applyFont="1" applyFill="1" applyBorder="1" applyAlignment="1">
      <alignment horizontal="right"/>
    </xf>
    <xf numFmtId="0" fontId="286" fillId="3" borderId="1" xfId="0" applyFont="1" applyFill="1" applyBorder="1" applyAlignment="1">
      <alignment horizontal="left"/>
    </xf>
    <xf numFmtId="4" fontId="287" fillId="3" borderId="1" xfId="0" applyNumberFormat="1" applyFont="1" applyFill="1" applyBorder="1" applyAlignment="1">
      <alignment horizontal="right"/>
    </xf>
    <xf numFmtId="0" fontId="288" fillId="3" borderId="1" xfId="0" applyFont="1" applyFill="1" applyBorder="1" applyAlignment="1">
      <alignment horizontal="left"/>
    </xf>
    <xf numFmtId="4" fontId="269" fillId="3" borderId="1" xfId="0" applyNumberFormat="1" applyFont="1" applyFill="1" applyBorder="1" applyAlignment="1">
      <alignment horizontal="right"/>
    </xf>
    <xf numFmtId="0" fontId="270" fillId="3" borderId="1" xfId="0" applyFont="1" applyFill="1" applyBorder="1" applyAlignment="1">
      <alignment horizontal="left"/>
    </xf>
    <xf numFmtId="4" fontId="271" fillId="3" borderId="1" xfId="0" applyNumberFormat="1" applyFont="1" applyFill="1" applyBorder="1" applyAlignment="1">
      <alignment horizontal="right"/>
    </xf>
    <xf numFmtId="0" fontId="272" fillId="3" borderId="1" xfId="0" applyFont="1" applyFill="1" applyBorder="1" applyAlignment="1">
      <alignment horizontal="left"/>
    </xf>
    <xf numFmtId="4" fontId="273" fillId="3" borderId="1" xfId="0" applyNumberFormat="1" applyFont="1" applyFill="1" applyBorder="1" applyAlignment="1">
      <alignment horizontal="right"/>
    </xf>
    <xf numFmtId="0" fontId="274" fillId="3" borderId="1" xfId="0" applyFont="1" applyFill="1" applyBorder="1" applyAlignment="1">
      <alignment horizontal="left"/>
    </xf>
    <xf numFmtId="4" fontId="275" fillId="3" borderId="1" xfId="0" applyNumberFormat="1" applyFont="1" applyFill="1" applyBorder="1" applyAlignment="1">
      <alignment horizontal="right"/>
    </xf>
    <xf numFmtId="0" fontId="276" fillId="3" borderId="1" xfId="0" applyFont="1" applyFill="1" applyBorder="1" applyAlignment="1">
      <alignment horizontal="left"/>
    </xf>
    <xf numFmtId="4" fontId="277" fillId="3" borderId="1" xfId="0" applyNumberFormat="1" applyFont="1" applyFill="1" applyBorder="1" applyAlignment="1">
      <alignment horizontal="right"/>
    </xf>
    <xf numFmtId="0" fontId="278" fillId="3" borderId="1" xfId="0" applyFont="1" applyFill="1" applyBorder="1" applyAlignment="1">
      <alignment horizontal="left"/>
    </xf>
    <xf numFmtId="0" fontId="76" fillId="0" borderId="0" xfId="0" applyFont="1" applyAlignment="1">
      <alignment horizontal="left" vertical="top"/>
    </xf>
    <xf numFmtId="167" fontId="78" fillId="0" borderId="0" xfId="0" applyNumberFormat="1" applyFont="1" applyAlignment="1">
      <alignment horizontal="left" vertical="top"/>
    </xf>
    <xf numFmtId="164" fontId="77" fillId="0" borderId="0" xfId="0" applyNumberFormat="1" applyFont="1" applyAlignment="1">
      <alignment horizontal="left" vertical="top"/>
    </xf>
    <xf numFmtId="4" fontId="263" fillId="3" borderId="1" xfId="0" applyNumberFormat="1" applyFont="1" applyFill="1" applyBorder="1" applyAlignment="1">
      <alignment horizontal="right"/>
    </xf>
    <xf numFmtId="0" fontId="264" fillId="3" borderId="1" xfId="0" applyFont="1" applyFill="1" applyBorder="1" applyAlignment="1">
      <alignment horizontal="left"/>
    </xf>
    <xf numFmtId="4" fontId="265" fillId="3" borderId="1" xfId="0" applyNumberFormat="1" applyFont="1" applyFill="1" applyBorder="1" applyAlignment="1">
      <alignment horizontal="right"/>
    </xf>
    <xf numFmtId="0" fontId="266" fillId="3" borderId="1" xfId="0" applyFont="1" applyFill="1" applyBorder="1" applyAlignment="1">
      <alignment horizontal="left"/>
    </xf>
    <xf numFmtId="4" fontId="267" fillId="3" borderId="1" xfId="0" applyNumberFormat="1" applyFont="1" applyFill="1" applyBorder="1" applyAlignment="1">
      <alignment horizontal="right"/>
    </xf>
    <xf numFmtId="0" fontId="268" fillId="3" borderId="1" xfId="0" applyFont="1" applyFill="1" applyBorder="1" applyAlignment="1">
      <alignment horizontal="left"/>
    </xf>
    <xf numFmtId="0" fontId="260" fillId="3" borderId="1" xfId="0" applyFont="1" applyFill="1" applyBorder="1" applyAlignment="1">
      <alignment horizontal="left"/>
    </xf>
    <xf numFmtId="0" fontId="261" fillId="3" borderId="1" xfId="0" applyFont="1" applyFill="1" applyBorder="1" applyAlignment="1">
      <alignment horizontal="left"/>
    </xf>
    <xf numFmtId="0" fontId="414" fillId="0" borderId="1" xfId="0" applyFont="1" applyBorder="1" applyAlignment="1">
      <alignment horizontal="left" vertical="top"/>
    </xf>
    <xf numFmtId="0" fontId="415" fillId="0" borderId="1" xfId="0" applyFont="1" applyBorder="1" applyAlignment="1">
      <alignment horizontal="left" vertical="top"/>
    </xf>
    <xf numFmtId="0" fontId="416" fillId="0" borderId="1" xfId="0" applyFont="1" applyBorder="1" applyAlignment="1">
      <alignment horizontal="left" vertical="top"/>
    </xf>
    <xf numFmtId="0" fontId="418" fillId="0" borderId="2" xfId="0" applyFont="1" applyBorder="1" applyAlignment="1">
      <alignment horizontal="center" vertical="top"/>
    </xf>
    <xf numFmtId="165" fontId="419" fillId="0" borderId="0" xfId="0" applyNumberFormat="1" applyFont="1" applyAlignment="1">
      <alignment horizontal="center" vertical="top"/>
    </xf>
    <xf numFmtId="0" fontId="387" fillId="0" borderId="1" xfId="0" applyFont="1" applyBorder="1" applyAlignment="1">
      <alignment horizontal="left" vertical="top"/>
    </xf>
    <xf numFmtId="0" fontId="388" fillId="0" borderId="1" xfId="0" applyFont="1" applyBorder="1" applyAlignment="1">
      <alignment horizontal="left" vertical="top"/>
    </xf>
    <xf numFmtId="0" fontId="389" fillId="0" borderId="1" xfId="0" applyFont="1" applyBorder="1" applyAlignment="1">
      <alignment horizontal="left" vertical="top"/>
    </xf>
    <xf numFmtId="0" fontId="390" fillId="0" borderId="1" xfId="0" applyFont="1" applyBorder="1" applyAlignment="1">
      <alignment horizontal="left" vertical="top"/>
    </xf>
    <xf numFmtId="0" fontId="391" fillId="0" borderId="1" xfId="0" applyFont="1" applyBorder="1" applyAlignment="1">
      <alignment horizontal="left" vertical="top"/>
    </xf>
    <xf numFmtId="0" fontId="395" fillId="0" borderId="1" xfId="0" applyFont="1" applyBorder="1" applyAlignment="1">
      <alignment horizontal="left" vertical="top"/>
    </xf>
    <xf numFmtId="0" fontId="396" fillId="0" borderId="1" xfId="0" applyFont="1" applyBorder="1" applyAlignment="1">
      <alignment horizontal="left" vertical="top"/>
    </xf>
    <xf numFmtId="0" fontId="397" fillId="0" borderId="1" xfId="0" applyFont="1" applyBorder="1" applyAlignment="1">
      <alignment horizontal="left" vertical="top"/>
    </xf>
    <xf numFmtId="0" fontId="400" fillId="0" borderId="1" xfId="0" applyFont="1" applyBorder="1" applyAlignment="1">
      <alignment horizontal="left" vertical="top"/>
    </xf>
    <xf numFmtId="0" fontId="401" fillId="0" borderId="1" xfId="0" applyFont="1" applyBorder="1" applyAlignment="1">
      <alignment horizontal="left" vertical="top"/>
    </xf>
    <xf numFmtId="0" fontId="402" fillId="0" borderId="1" xfId="0" applyFont="1" applyBorder="1" applyAlignment="1">
      <alignment horizontal="left" vertical="top"/>
    </xf>
    <xf numFmtId="0" fontId="405" fillId="0" borderId="1" xfId="0" applyFont="1" applyBorder="1" applyAlignment="1">
      <alignment horizontal="left" vertical="top"/>
    </xf>
    <xf numFmtId="0" fontId="406" fillId="0" borderId="1" xfId="0" applyFont="1" applyBorder="1" applyAlignment="1">
      <alignment horizontal="left" vertical="top"/>
    </xf>
    <xf numFmtId="0" fontId="407" fillId="0" borderId="1" xfId="0" applyFont="1" applyBorder="1" applyAlignment="1">
      <alignment horizontal="left" vertical="top"/>
    </xf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/>
    </xf>
    <xf numFmtId="0" fontId="411" fillId="0" borderId="1" xfId="0" applyFont="1" applyBorder="1" applyAlignment="1">
      <alignment horizontal="left" vertical="top"/>
    </xf>
    <xf numFmtId="0" fontId="337" fillId="0" borderId="1" xfId="0" applyFont="1" applyBorder="1" applyAlignment="1">
      <alignment horizontal="left" vertical="top"/>
    </xf>
    <xf numFmtId="0" fontId="338" fillId="0" borderId="1" xfId="0" applyFont="1" applyBorder="1" applyAlignment="1">
      <alignment horizontal="left" vertical="top"/>
    </xf>
    <xf numFmtId="0" fontId="339" fillId="0" borderId="1" xfId="0" applyFont="1" applyBorder="1" applyAlignment="1">
      <alignment horizontal="left" vertical="top"/>
    </xf>
    <xf numFmtId="0" fontId="340" fillId="0" borderId="1" xfId="0" applyFont="1" applyBorder="1" applyAlignment="1">
      <alignment horizontal="left" vertical="top"/>
    </xf>
    <xf numFmtId="0" fontId="341" fillId="0" borderId="1" xfId="0" applyFont="1" applyBorder="1" applyAlignment="1">
      <alignment horizontal="left" vertical="top"/>
    </xf>
    <xf numFmtId="0" fontId="347" fillId="0" borderId="1" xfId="0" applyFont="1" applyBorder="1" applyAlignment="1">
      <alignment horizontal="left" vertical="top"/>
    </xf>
    <xf numFmtId="0" fontId="348" fillId="0" borderId="1" xfId="0" applyFont="1" applyBorder="1" applyAlignment="1">
      <alignment horizontal="left" vertical="top"/>
    </xf>
    <xf numFmtId="0" fontId="349" fillId="0" borderId="1" xfId="0" applyFont="1" applyBorder="1" applyAlignment="1">
      <alignment horizontal="left" vertical="top"/>
    </xf>
    <xf numFmtId="0" fontId="350" fillId="0" borderId="1" xfId="0" applyFont="1" applyBorder="1" applyAlignment="1">
      <alignment horizontal="left" vertical="top"/>
    </xf>
    <xf numFmtId="0" fontId="351" fillId="0" borderId="1" xfId="0" applyFont="1" applyBorder="1" applyAlignment="1">
      <alignment horizontal="left" vertical="top"/>
    </xf>
    <xf numFmtId="0" fontId="357" fillId="0" borderId="1" xfId="0" applyFont="1" applyBorder="1" applyAlignment="1">
      <alignment horizontal="left" vertical="top"/>
    </xf>
    <xf numFmtId="0" fontId="358" fillId="0" borderId="1" xfId="0" applyFont="1" applyBorder="1" applyAlignment="1">
      <alignment horizontal="left" vertical="top"/>
    </xf>
    <xf numFmtId="0" fontId="359" fillId="0" borderId="1" xfId="0" applyFont="1" applyBorder="1" applyAlignment="1">
      <alignment horizontal="left" vertical="top"/>
    </xf>
    <xf numFmtId="0" fontId="360" fillId="0" borderId="1" xfId="0" applyFont="1" applyBorder="1" applyAlignment="1">
      <alignment horizontal="left" vertical="top"/>
    </xf>
    <xf numFmtId="0" fontId="361" fillId="0" borderId="1" xfId="0" applyFont="1" applyBorder="1" applyAlignment="1">
      <alignment horizontal="left" vertical="top"/>
    </xf>
    <xf numFmtId="0" fontId="367" fillId="0" borderId="1" xfId="0" applyFont="1" applyBorder="1" applyAlignment="1">
      <alignment horizontal="left" vertical="top"/>
    </xf>
    <xf numFmtId="0" fontId="368" fillId="0" borderId="1" xfId="0" applyFont="1" applyBorder="1" applyAlignment="1">
      <alignment horizontal="left" vertical="top"/>
    </xf>
    <xf numFmtId="0" fontId="369" fillId="0" borderId="1" xfId="0" applyFont="1" applyBorder="1" applyAlignment="1">
      <alignment horizontal="left" vertical="top"/>
    </xf>
    <xf numFmtId="0" fontId="370" fillId="0" borderId="1" xfId="0" applyFont="1" applyBorder="1" applyAlignment="1">
      <alignment horizontal="left" vertical="top"/>
    </xf>
    <xf numFmtId="0" fontId="371" fillId="0" borderId="1" xfId="0" applyFont="1" applyBorder="1" applyAlignment="1">
      <alignment horizontal="left" vertical="top"/>
    </xf>
    <xf numFmtId="0" fontId="377" fillId="0" borderId="1" xfId="0" applyFont="1" applyBorder="1" applyAlignment="1">
      <alignment horizontal="left" vertical="top"/>
    </xf>
    <xf numFmtId="0" fontId="378" fillId="0" borderId="1" xfId="0" applyFont="1" applyBorder="1" applyAlignment="1">
      <alignment horizontal="left" vertical="top"/>
    </xf>
    <xf numFmtId="0" fontId="379" fillId="0" borderId="1" xfId="0" applyFont="1" applyBorder="1" applyAlignment="1">
      <alignment horizontal="left" vertical="top"/>
    </xf>
    <xf numFmtId="0" fontId="380" fillId="0" borderId="1" xfId="0" applyFont="1" applyBorder="1" applyAlignment="1">
      <alignment horizontal="left" vertical="top"/>
    </xf>
    <xf numFmtId="0" fontId="381" fillId="0" borderId="1" xfId="0" applyFont="1" applyBorder="1" applyAlignment="1">
      <alignment horizontal="left" vertical="top"/>
    </xf>
    <xf numFmtId="0" fontId="321" fillId="0" borderId="0" xfId="0" applyFont="1" applyAlignment="1">
      <alignment horizontal="left" vertical="top"/>
    </xf>
    <xf numFmtId="167" fontId="323" fillId="0" borderId="0" xfId="0" applyNumberFormat="1" applyFont="1" applyAlignment="1">
      <alignment horizontal="left" vertical="top"/>
    </xf>
    <xf numFmtId="164" fontId="322" fillId="0" borderId="0" xfId="0" applyNumberFormat="1" applyFont="1" applyAlignment="1">
      <alignment horizontal="left" vertical="top"/>
    </xf>
    <xf numFmtId="0" fontId="328" fillId="3" borderId="1" xfId="0" applyFont="1" applyFill="1" applyBorder="1" applyAlignment="1">
      <alignment horizontal="left"/>
    </xf>
    <xf numFmtId="0" fontId="329" fillId="3" borderId="1" xfId="0" applyFont="1" applyFill="1" applyBorder="1" applyAlignment="1">
      <alignment horizontal="left"/>
    </xf>
    <xf numFmtId="0" fontId="330" fillId="3" borderId="1" xfId="0" applyFont="1" applyFill="1" applyBorder="1" applyAlignment="1">
      <alignment horizontal="left"/>
    </xf>
    <xf numFmtId="0" fontId="331" fillId="3" borderId="1" xfId="0" applyFont="1" applyFill="1" applyBorder="1" applyAlignment="1">
      <alignment horizontal="left"/>
    </xf>
    <xf numFmtId="0" fontId="332" fillId="3" borderId="1" xfId="0" applyFont="1" applyFill="1" applyBorder="1" applyAlignment="1">
      <alignment horizontal="left"/>
    </xf>
    <xf numFmtId="0" fontId="486" fillId="0" borderId="1" xfId="0" applyFont="1" applyBorder="1" applyAlignment="1">
      <alignment horizontal="left" vertical="top"/>
    </xf>
    <xf numFmtId="0" fontId="487" fillId="0" borderId="1" xfId="0" applyFont="1" applyBorder="1" applyAlignment="1">
      <alignment horizontal="left" vertical="top"/>
    </xf>
    <xf numFmtId="0" fontId="488" fillId="0" borderId="1" xfId="0" applyFont="1" applyBorder="1" applyAlignment="1">
      <alignment horizontal="left" vertical="top"/>
    </xf>
    <xf numFmtId="0" fontId="489" fillId="0" borderId="1" xfId="0" applyFont="1" applyBorder="1" applyAlignment="1">
      <alignment horizontal="left" vertical="top"/>
    </xf>
    <xf numFmtId="0" fontId="490" fillId="0" borderId="1" xfId="0" applyFont="1" applyBorder="1" applyAlignment="1">
      <alignment horizontal="left" vertical="top"/>
    </xf>
    <xf numFmtId="0" fontId="494" fillId="0" borderId="1" xfId="0" applyFont="1" applyBorder="1" applyAlignment="1">
      <alignment horizontal="left" vertical="top"/>
    </xf>
    <xf numFmtId="0" fontId="495" fillId="0" borderId="1" xfId="0" applyFont="1" applyBorder="1" applyAlignment="1">
      <alignment horizontal="left" vertical="top"/>
    </xf>
    <xf numFmtId="0" fontId="496" fillId="0" borderId="1" xfId="0" applyFont="1" applyBorder="1" applyAlignment="1">
      <alignment horizontal="left" vertical="top"/>
    </xf>
    <xf numFmtId="0" fontId="499" fillId="0" borderId="1" xfId="0" applyFont="1" applyBorder="1" applyAlignment="1">
      <alignment horizontal="left" vertical="top"/>
    </xf>
    <xf numFmtId="0" fontId="500" fillId="0" borderId="1" xfId="0" applyFont="1" applyBorder="1" applyAlignment="1">
      <alignment horizontal="left" vertical="top"/>
    </xf>
    <xf numFmtId="0" fontId="501" fillId="0" borderId="1" xfId="0" applyFont="1" applyBorder="1" applyAlignment="1">
      <alignment horizontal="left" vertical="top"/>
    </xf>
    <xf numFmtId="0" fontId="503" fillId="0" borderId="2" xfId="0" applyFont="1" applyBorder="1" applyAlignment="1">
      <alignment horizontal="center" vertical="top"/>
    </xf>
    <xf numFmtId="165" fontId="504" fillId="0" borderId="0" xfId="0" applyNumberFormat="1" applyFont="1" applyAlignment="1">
      <alignment horizontal="center" vertical="top"/>
    </xf>
    <xf numFmtId="0" fontId="436" fillId="0" borderId="1" xfId="0" applyFont="1" applyBorder="1" applyAlignment="1">
      <alignment horizontal="left" vertical="top"/>
    </xf>
    <xf numFmtId="0" fontId="437" fillId="0" borderId="1" xfId="0" applyFont="1" applyBorder="1" applyAlignment="1">
      <alignment horizontal="left" vertical="top"/>
    </xf>
    <xf numFmtId="0" fontId="438" fillId="0" borderId="1" xfId="0" applyFont="1" applyBorder="1" applyAlignment="1">
      <alignment horizontal="left" vertical="top"/>
    </xf>
    <xf numFmtId="0" fontId="439" fillId="0" borderId="1" xfId="0" applyFont="1" applyBorder="1" applyAlignment="1">
      <alignment horizontal="left" vertical="top"/>
    </xf>
    <xf numFmtId="0" fontId="440" fillId="0" borderId="1" xfId="0" applyFont="1" applyBorder="1" applyAlignment="1">
      <alignment horizontal="left" vertical="top"/>
    </xf>
    <xf numFmtId="0" fontId="446" fillId="0" borderId="1" xfId="0" applyFont="1" applyBorder="1" applyAlignment="1">
      <alignment horizontal="left" vertical="top"/>
    </xf>
    <xf numFmtId="0" fontId="447" fillId="0" borderId="1" xfId="0" applyFont="1" applyBorder="1" applyAlignment="1">
      <alignment horizontal="left" vertical="top"/>
    </xf>
    <xf numFmtId="0" fontId="448" fillId="0" borderId="1" xfId="0" applyFont="1" applyBorder="1" applyAlignment="1">
      <alignment horizontal="left" vertical="top"/>
    </xf>
    <xf numFmtId="0" fontId="449" fillId="0" borderId="1" xfId="0" applyFont="1" applyBorder="1" applyAlignment="1">
      <alignment horizontal="left" vertical="top"/>
    </xf>
    <xf numFmtId="0" fontId="450" fillId="0" borderId="1" xfId="0" applyFont="1" applyBorder="1" applyAlignment="1">
      <alignment horizontal="left" vertical="top"/>
    </xf>
    <xf numFmtId="0" fontId="456" fillId="0" borderId="1" xfId="0" applyFont="1" applyBorder="1" applyAlignment="1">
      <alignment horizontal="left" vertical="top"/>
    </xf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/>
    </xf>
    <xf numFmtId="0" fontId="459" fillId="0" borderId="1" xfId="0" applyFont="1" applyBorder="1" applyAlignment="1">
      <alignment horizontal="left" vertical="top"/>
    </xf>
    <xf numFmtId="0" fontId="460" fillId="0" borderId="1" xfId="0" applyFont="1" applyBorder="1" applyAlignment="1">
      <alignment horizontal="left" vertical="top"/>
    </xf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/>
    </xf>
    <xf numFmtId="0" fontId="468" fillId="0" borderId="1" xfId="0" applyFont="1" applyBorder="1" applyAlignment="1">
      <alignment horizontal="left" vertical="top"/>
    </xf>
    <xf numFmtId="0" fontId="469" fillId="0" borderId="1" xfId="0" applyFont="1" applyBorder="1" applyAlignment="1">
      <alignment horizontal="left" vertical="top"/>
    </xf>
    <xf numFmtId="0" fontId="470" fillId="0" borderId="1" xfId="0" applyFont="1" applyBorder="1" applyAlignment="1">
      <alignment horizontal="left" vertical="top"/>
    </xf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/>
    </xf>
    <xf numFmtId="0" fontId="478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/>
    </xf>
    <xf numFmtId="0" fontId="480" fillId="0" borderId="1" xfId="0" applyFont="1" applyBorder="1" applyAlignment="1">
      <alignment horizontal="left" vertical="top"/>
    </xf>
    <xf numFmtId="0" fontId="420" fillId="0" borderId="0" xfId="0" applyFont="1" applyAlignment="1">
      <alignment horizontal="left" vertical="top"/>
    </xf>
    <xf numFmtId="167" fontId="422" fillId="0" borderId="0" xfId="0" applyNumberFormat="1" applyFont="1" applyAlignment="1">
      <alignment horizontal="left" vertical="top"/>
    </xf>
    <xf numFmtId="164" fontId="421" fillId="0" borderId="0" xfId="0" applyNumberFormat="1" applyFont="1" applyAlignment="1">
      <alignment horizontal="left" vertical="top"/>
    </xf>
    <xf numFmtId="0" fontId="427" fillId="3" borderId="1" xfId="0" applyFont="1" applyFill="1" applyBorder="1" applyAlignment="1">
      <alignment horizontal="left"/>
    </xf>
    <xf numFmtId="0" fontId="428" fillId="3" borderId="1" xfId="0" applyFont="1" applyFill="1" applyBorder="1" applyAlignment="1">
      <alignment horizontal="left"/>
    </xf>
    <xf numFmtId="0" fontId="429" fillId="3" borderId="1" xfId="0" applyFont="1" applyFill="1" applyBorder="1" applyAlignment="1">
      <alignment horizontal="left"/>
    </xf>
    <xf numFmtId="0" fontId="430" fillId="3" borderId="1" xfId="0" applyFont="1" applyFill="1" applyBorder="1" applyAlignment="1">
      <alignment horizontal="left"/>
    </xf>
    <xf numFmtId="0" fontId="431" fillId="3" borderId="1" xfId="0" applyFont="1" applyFill="1" applyBorder="1" applyAlignment="1">
      <alignment horizontal="left"/>
    </xf>
    <xf numFmtId="0" fontId="548" fillId="0" borderId="2" xfId="0" applyFont="1" applyBorder="1" applyAlignment="1">
      <alignment horizontal="center" vertical="top"/>
    </xf>
    <xf numFmtId="165" fontId="549" fillId="0" borderId="0" xfId="0" applyNumberFormat="1" applyFont="1" applyAlignment="1">
      <alignment horizontal="center" vertical="top"/>
    </xf>
    <xf numFmtId="0" fontId="519" fillId="0" borderId="1" xfId="0" applyFont="1" applyBorder="1" applyAlignment="1">
      <alignment horizontal="left" vertical="top"/>
    </xf>
    <xf numFmtId="0" fontId="520" fillId="0" borderId="1" xfId="0" applyFont="1" applyBorder="1" applyAlignment="1">
      <alignment horizontal="left" vertical="top"/>
    </xf>
    <xf numFmtId="0" fontId="521" fillId="0" borderId="1" xfId="0" applyFont="1" applyBorder="1" applyAlignment="1">
      <alignment horizontal="left" vertical="top"/>
    </xf>
    <xf numFmtId="0" fontId="522" fillId="0" borderId="1" xfId="0" applyFont="1" applyBorder="1" applyAlignment="1">
      <alignment horizontal="left" vertical="top"/>
    </xf>
    <xf numFmtId="0" fontId="523" fillId="0" borderId="1" xfId="0" applyFont="1" applyBorder="1" applyAlignment="1">
      <alignment horizontal="left" vertical="top"/>
    </xf>
    <xf numFmtId="0" fontId="524" fillId="0" borderId="1" xfId="0" applyFont="1" applyBorder="1" applyAlignment="1">
      <alignment horizontal="left" vertical="top"/>
    </xf>
    <xf numFmtId="0" fontId="525" fillId="0" borderId="1" xfId="0" applyFont="1" applyBorder="1" applyAlignment="1">
      <alignment horizontal="left" vertical="top"/>
    </xf>
    <xf numFmtId="0" fontId="528" fillId="0" borderId="1" xfId="0" applyFont="1" applyBorder="1" applyAlignment="1">
      <alignment horizontal="left" vertical="top"/>
    </xf>
    <xf numFmtId="0" fontId="529" fillId="0" borderId="1" xfId="0" applyFont="1" applyBorder="1" applyAlignment="1">
      <alignment horizontal="left" vertical="top"/>
    </xf>
    <xf numFmtId="0" fontId="530" fillId="0" borderId="1" xfId="0" applyFont="1" applyBorder="1" applyAlignment="1">
      <alignment horizontal="left" vertical="top"/>
    </xf>
    <xf numFmtId="0" fontId="531" fillId="0" borderId="1" xfId="0" applyFont="1" applyBorder="1" applyAlignment="1">
      <alignment horizontal="left" vertical="top"/>
    </xf>
    <xf numFmtId="0" fontId="532" fillId="0" borderId="1" xfId="0" applyFont="1" applyBorder="1" applyAlignment="1">
      <alignment horizontal="left" vertical="top"/>
    </xf>
    <xf numFmtId="0" fontId="533" fillId="0" borderId="1" xfId="0" applyFont="1" applyBorder="1" applyAlignment="1">
      <alignment horizontal="left" vertical="top"/>
    </xf>
    <xf numFmtId="0" fontId="534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/>
    </xf>
    <xf numFmtId="0" fontId="538" fillId="0" borderId="1" xfId="0" applyFont="1" applyBorder="1" applyAlignment="1">
      <alignment horizontal="left" vertical="top"/>
    </xf>
    <xf numFmtId="0" fontId="539" fillId="0" borderId="1" xfId="0" applyFont="1" applyBorder="1" applyAlignment="1">
      <alignment horizontal="left" vertical="top"/>
    </xf>
    <xf numFmtId="0" fontId="540" fillId="0" borderId="1" xfId="0" applyFont="1" applyBorder="1" applyAlignment="1">
      <alignment horizontal="left" vertical="top"/>
    </xf>
    <xf numFmtId="0" fontId="541" fillId="0" borderId="1" xfId="0" applyFont="1" applyBorder="1" applyAlignment="1">
      <alignment horizontal="left" vertical="top"/>
    </xf>
    <xf numFmtId="0" fontId="542" fillId="0" borderId="1" xfId="0" applyFont="1" applyBorder="1" applyAlignment="1">
      <alignment horizontal="left" vertical="top"/>
    </xf>
    <xf numFmtId="0" fontId="543" fillId="0" borderId="1" xfId="0" applyFont="1" applyBorder="1" applyAlignment="1">
      <alignment horizontal="left" vertical="top"/>
    </xf>
    <xf numFmtId="0" fontId="505" fillId="0" borderId="0" xfId="0" applyFont="1" applyAlignment="1">
      <alignment horizontal="left" vertical="top"/>
    </xf>
    <xf numFmtId="167" fontId="507" fillId="0" borderId="0" xfId="0" applyNumberFormat="1" applyFont="1" applyAlignment="1">
      <alignment horizontal="left" vertical="top"/>
    </xf>
    <xf numFmtId="164" fontId="506" fillId="0" borderId="0" xfId="0" applyNumberFormat="1" applyFont="1" applyAlignment="1">
      <alignment horizontal="left" vertical="top"/>
    </xf>
    <xf numFmtId="0" fontId="510" fillId="0" borderId="1" xfId="0" applyFont="1" applyBorder="1" applyAlignment="1">
      <alignment horizontal="left" vertical="top"/>
    </xf>
    <xf numFmtId="0" fontId="511" fillId="0" borderId="1" xfId="0" applyFont="1" applyBorder="1" applyAlignment="1">
      <alignment horizontal="left" vertical="top"/>
    </xf>
    <xf numFmtId="0" fontId="512" fillId="0" borderId="1" xfId="0" applyFont="1" applyBorder="1" applyAlignment="1">
      <alignment horizontal="left" vertical="top"/>
    </xf>
    <xf numFmtId="0" fontId="513" fillId="0" borderId="1" xfId="0" applyFont="1" applyBorder="1" applyAlignment="1">
      <alignment horizontal="left" vertical="top"/>
    </xf>
    <xf numFmtId="0" fontId="514" fillId="0" borderId="1" xfId="0" applyFont="1" applyBorder="1" applyAlignment="1">
      <alignment horizontal="left" vertical="top"/>
    </xf>
    <xf numFmtId="0" fontId="515" fillId="0" borderId="1" xfId="0" applyFont="1" applyBorder="1" applyAlignment="1">
      <alignment horizontal="left" vertical="top"/>
    </xf>
    <xf numFmtId="0" fontId="516" fillId="0" borderId="1" xfId="0" applyFont="1" applyBorder="1" applyAlignment="1">
      <alignment horizontal="left" vertical="top"/>
    </xf>
    <xf numFmtId="0" fontId="583" fillId="3" borderId="1" xfId="0" applyFont="1" applyFill="1" applyBorder="1" applyAlignment="1">
      <alignment horizontal="left"/>
    </xf>
    <xf numFmtId="0" fontId="584" fillId="3" borderId="1" xfId="0" applyFont="1" applyFill="1" applyBorder="1" applyAlignment="1">
      <alignment horizontal="left"/>
    </xf>
    <xf numFmtId="0" fontId="585" fillId="3" borderId="1" xfId="0" applyFont="1" applyFill="1" applyBorder="1" applyAlignment="1">
      <alignment horizontal="left"/>
    </xf>
    <xf numFmtId="0" fontId="586" fillId="3" borderId="1" xfId="0" applyFont="1" applyFill="1" applyBorder="1" applyAlignment="1">
      <alignment horizontal="left"/>
    </xf>
    <xf numFmtId="0" fontId="601" fillId="3" borderId="0" xfId="0" applyFont="1" applyFill="1" applyAlignment="1">
      <alignment horizontal="right"/>
    </xf>
    <xf numFmtId="0" fontId="606" fillId="0" borderId="2" xfId="0" applyFont="1" applyBorder="1" applyAlignment="1">
      <alignment horizontal="center" vertical="top"/>
    </xf>
    <xf numFmtId="165" fontId="607" fillId="0" borderId="0" xfId="0" applyNumberFormat="1" applyFont="1" applyAlignment="1">
      <alignment horizontal="center" vertical="top"/>
    </xf>
    <xf numFmtId="0" fontId="550" fillId="0" borderId="0" xfId="0" applyFont="1" applyAlignment="1">
      <alignment horizontal="left" vertical="top"/>
    </xf>
    <xf numFmtId="167" fontId="552" fillId="0" borderId="0" xfId="0" applyNumberFormat="1" applyFont="1" applyAlignment="1">
      <alignment horizontal="left" vertical="top"/>
    </xf>
    <xf numFmtId="164" fontId="551" fillId="0" borderId="0" xfId="0" applyNumberFormat="1" applyFont="1" applyAlignment="1">
      <alignment horizontal="left" vertical="top"/>
    </xf>
    <xf numFmtId="0" fontId="555" fillId="3" borderId="1" xfId="0" applyFont="1" applyFill="1" applyBorder="1" applyAlignment="1">
      <alignment horizontal="left"/>
    </xf>
    <xf numFmtId="0" fontId="556" fillId="3" borderId="1" xfId="0" applyFont="1" applyFill="1" applyBorder="1" applyAlignment="1">
      <alignment horizontal="left"/>
    </xf>
    <xf numFmtId="0" fontId="557" fillId="3" borderId="1" xfId="0" applyFont="1" applyFill="1" applyBorder="1" applyAlignment="1">
      <alignment horizontal="left"/>
    </xf>
    <xf numFmtId="0" fontId="558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383" t="s">
        <v>0</v>
      </c>
      <c r="B1" s="383"/>
      <c r="C1" s="383"/>
      <c r="D1" s="383"/>
      <c r="E1" s="383"/>
      <c r="F1" s="383"/>
      <c r="G1" s="383"/>
      <c r="H1" s="383"/>
      <c r="I1" s="383"/>
    </row>
    <row r="2" spans="1:9" x14ac:dyDescent="0.25">
      <c r="A2" s="383" t="s">
        <v>1</v>
      </c>
      <c r="B2" s="383"/>
      <c r="C2" s="383"/>
      <c r="D2" s="383"/>
      <c r="E2" s="383"/>
      <c r="F2" s="383"/>
      <c r="G2" s="383"/>
      <c r="H2" s="383"/>
      <c r="I2" s="383"/>
    </row>
    <row r="3" spans="1:9" x14ac:dyDescent="0.25">
      <c r="A3" s="383" t="s">
        <v>2</v>
      </c>
      <c r="B3" s="383"/>
      <c r="C3" s="384" t="s">
        <v>3</v>
      </c>
      <c r="D3" s="384"/>
      <c r="E3" s="384"/>
      <c r="F3" s="384"/>
      <c r="G3" s="384"/>
      <c r="H3" s="384"/>
      <c r="I3" s="384"/>
    </row>
    <row r="4" spans="1:9" x14ac:dyDescent="0.25">
      <c r="A4" s="383" t="s">
        <v>4</v>
      </c>
      <c r="B4" s="388"/>
      <c r="C4" s="384"/>
      <c r="D4" s="384"/>
      <c r="E4" s="384"/>
      <c r="F4" s="384"/>
      <c r="G4" s="384"/>
      <c r="H4" s="384"/>
      <c r="I4" s="384"/>
    </row>
    <row r="5" spans="1:9" x14ac:dyDescent="0.25">
      <c r="A5" s="383" t="s">
        <v>5</v>
      </c>
      <c r="B5" s="384"/>
      <c r="C5" s="384"/>
      <c r="D5" s="384"/>
      <c r="E5" s="384"/>
      <c r="F5" s="384"/>
      <c r="G5" s="384"/>
      <c r="H5" s="384"/>
      <c r="I5" s="384"/>
    </row>
    <row r="6" spans="1:9" x14ac:dyDescent="0.25">
      <c r="A6" s="383" t="s">
        <v>6</v>
      </c>
      <c r="B6" s="383"/>
      <c r="C6" s="383"/>
      <c r="D6" s="383"/>
      <c r="E6" s="383"/>
      <c r="F6" s="383"/>
      <c r="G6" s="383"/>
      <c r="H6" s="383"/>
      <c r="I6" s="383"/>
    </row>
    <row r="7" spans="1:9" x14ac:dyDescent="0.25">
      <c r="A7" s="383" t="s">
        <v>7</v>
      </c>
      <c r="B7" s="383"/>
      <c r="C7" s="384"/>
      <c r="D7" s="384"/>
      <c r="E7" s="384"/>
      <c r="F7" s="384"/>
      <c r="G7" s="384"/>
      <c r="H7" s="384"/>
      <c r="I7" s="384"/>
    </row>
    <row r="8" spans="1:9" x14ac:dyDescent="0.25">
      <c r="A8" s="383" t="s">
        <v>8</v>
      </c>
      <c r="B8" s="383"/>
      <c r="C8" s="386" t="s">
        <v>9</v>
      </c>
      <c r="D8" s="386"/>
      <c r="E8" s="386"/>
      <c r="F8" s="386"/>
      <c r="G8" s="386"/>
      <c r="H8" s="386"/>
      <c r="I8" s="386"/>
    </row>
    <row r="9" spans="1:9" x14ac:dyDescent="0.25">
      <c r="A9" s="383" t="s">
        <v>10</v>
      </c>
      <c r="B9" s="383"/>
      <c r="C9" s="387" t="s">
        <v>9</v>
      </c>
      <c r="D9" s="387"/>
      <c r="E9" s="387"/>
      <c r="F9" s="387"/>
      <c r="G9" s="387"/>
      <c r="H9" s="387"/>
      <c r="I9" s="387"/>
    </row>
    <row r="10" spans="1:9" x14ac:dyDescent="0.25">
      <c r="A10" s="383" t="s">
        <v>11</v>
      </c>
      <c r="B10" s="383"/>
      <c r="C10" s="384"/>
      <c r="D10" s="384"/>
      <c r="E10" s="384"/>
      <c r="F10" s="384"/>
      <c r="G10" s="384"/>
      <c r="H10" s="384"/>
      <c r="I10" s="384"/>
    </row>
    <row r="11" spans="1:9" x14ac:dyDescent="0.25">
      <c r="A11" s="383" t="s">
        <v>12</v>
      </c>
      <c r="B11" s="383"/>
      <c r="C11" s="384"/>
      <c r="D11" s="384"/>
      <c r="E11" s="384"/>
      <c r="F11" s="384"/>
      <c r="G11" s="384"/>
      <c r="H11" s="384"/>
      <c r="I11" s="384"/>
    </row>
    <row r="12" spans="1:9" x14ac:dyDescent="0.25">
      <c r="A12" s="383" t="s">
        <v>13</v>
      </c>
      <c r="B12" s="383"/>
      <c r="C12" s="385"/>
      <c r="D12" s="385"/>
      <c r="E12" s="385"/>
      <c r="F12" s="385"/>
      <c r="G12" s="385"/>
      <c r="H12" s="385"/>
      <c r="I12" s="385"/>
    </row>
    <row r="13" spans="1:9" x14ac:dyDescent="0.25">
      <c r="A13" s="383" t="s">
        <v>14</v>
      </c>
      <c r="B13" s="383"/>
      <c r="C13" s="384"/>
      <c r="D13" s="384"/>
      <c r="E13" s="384"/>
      <c r="F13" s="384"/>
      <c r="G13" s="384"/>
      <c r="H13" s="384"/>
      <c r="I13" s="384"/>
    </row>
    <row r="14" spans="1:9" x14ac:dyDescent="0.25">
      <c r="A14" s="383" t="s">
        <v>15</v>
      </c>
      <c r="B14" s="383"/>
      <c r="C14" s="384"/>
      <c r="D14" s="384"/>
      <c r="E14" s="384"/>
      <c r="F14" s="384"/>
      <c r="G14" s="384"/>
      <c r="H14" s="384"/>
      <c r="I14" s="384"/>
    </row>
    <row r="15" spans="1:9" x14ac:dyDescent="0.25">
      <c r="A15" s="383"/>
      <c r="B15" s="383"/>
      <c r="C15" s="383"/>
      <c r="D15" s="383"/>
      <c r="E15" s="383"/>
      <c r="F15" s="383"/>
      <c r="G15" s="383"/>
      <c r="H15" s="383"/>
      <c r="I15" s="383"/>
    </row>
    <row r="16" spans="1:9" x14ac:dyDescent="0.25">
      <c r="A16" s="383"/>
      <c r="B16" s="383"/>
      <c r="C16" s="383"/>
      <c r="D16" s="383"/>
      <c r="E16" s="383"/>
      <c r="F16" s="383"/>
      <c r="G16" s="383"/>
      <c r="H16" s="383"/>
      <c r="I16" s="383"/>
    </row>
    <row r="17" spans="1:9" x14ac:dyDescent="0.25">
      <c r="A17" s="383"/>
      <c r="B17" s="383"/>
      <c r="C17" s="383"/>
      <c r="D17" s="383"/>
      <c r="E17" s="383"/>
      <c r="F17" s="383"/>
      <c r="G17" s="383"/>
      <c r="H17" s="383"/>
      <c r="I17" s="383"/>
    </row>
  </sheetData>
  <sheetProtection password="BF59" sheet="1" objects="1" scenarios="1" selectLockedCells="1"/>
  <mergeCells count="26"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19/12/2023</v>
      </c>
    </row>
    <row r="4" spans="1:12" x14ac:dyDescent="0.25">
      <c r="A4" s="1" t="s">
        <v>18</v>
      </c>
      <c r="B4" s="402">
        <f>DADOS!C7</f>
        <v>0</v>
      </c>
      <c r="C4" s="388"/>
      <c r="D4" s="388"/>
      <c r="E4" s="388"/>
      <c r="F4" s="388"/>
      <c r="G4" s="1" t="s">
        <v>19</v>
      </c>
      <c r="H4" s="403" t="str">
        <f>DADOS!C9</f>
        <v/>
      </c>
      <c r="I4" s="388"/>
    </row>
    <row r="5" spans="1:12" x14ac:dyDescent="0.25">
      <c r="A5" s="1" t="s">
        <v>20</v>
      </c>
      <c r="B5" s="404" t="str">
        <f>DADOS!C8</f>
        <v/>
      </c>
      <c r="C5" s="402" t="s">
        <v>9</v>
      </c>
      <c r="D5" s="1" t="s">
        <v>21</v>
      </c>
      <c r="E5" s="402">
        <f>DADOS!C13</f>
        <v>0</v>
      </c>
      <c r="F5" s="402" t="s">
        <v>9</v>
      </c>
      <c r="G5" s="402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405" t="s">
        <v>35</v>
      </c>
      <c r="C8" s="406"/>
      <c r="D8" s="407"/>
      <c r="E8" s="408"/>
      <c r="F8" s="409"/>
      <c r="G8" s="410"/>
      <c r="H8" s="411"/>
      <c r="I8" s="5"/>
      <c r="J8" s="6"/>
      <c r="K8" s="7">
        <f>SUM(K9:K10)</f>
        <v>0</v>
      </c>
      <c r="L8" s="8" t="s">
        <v>36</v>
      </c>
    </row>
    <row r="9" spans="1:12" ht="56.25" x14ac:dyDescent="0.25">
      <c r="A9" s="9" t="s">
        <v>37</v>
      </c>
      <c r="B9" s="10" t="s">
        <v>38</v>
      </c>
      <c r="C9" s="11" t="s">
        <v>39</v>
      </c>
      <c r="D9" s="12">
        <v>28</v>
      </c>
      <c r="E9" s="13">
        <v>890</v>
      </c>
      <c r="F9" s="14">
        <v>23.52</v>
      </c>
      <c r="G9" s="15">
        <v>1099.33</v>
      </c>
      <c r="H9" s="16"/>
      <c r="I9" s="17">
        <f>ROUND('BDI principal'!D14,2)</f>
        <v>23.52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56.25" x14ac:dyDescent="0.25">
      <c r="A10" s="21" t="s">
        <v>40</v>
      </c>
      <c r="B10" s="22" t="s">
        <v>41</v>
      </c>
      <c r="C10" s="23" t="s">
        <v>42</v>
      </c>
      <c r="D10" s="24">
        <v>100</v>
      </c>
      <c r="E10" s="25">
        <v>2.88</v>
      </c>
      <c r="F10" s="26">
        <v>23.52</v>
      </c>
      <c r="G10" s="27">
        <v>3.56</v>
      </c>
      <c r="H10" s="28"/>
      <c r="I10" s="29">
        <f>ROUND('BDI principal'!D14,2)</f>
        <v>23.52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x14ac:dyDescent="0.25">
      <c r="A11" s="33" t="s">
        <v>43</v>
      </c>
      <c r="B11" s="391" t="s">
        <v>44</v>
      </c>
      <c r="C11" s="392"/>
      <c r="D11" s="393"/>
      <c r="E11" s="394"/>
      <c r="F11" s="395"/>
      <c r="G11" s="396"/>
      <c r="H11" s="397"/>
      <c r="I11" s="34"/>
      <c r="J11" s="35"/>
      <c r="K11" s="36">
        <f>SUM(K12:K12)</f>
        <v>0</v>
      </c>
      <c r="L11" s="37" t="s">
        <v>36</v>
      </c>
    </row>
    <row r="12" spans="1:12" ht="22.5" x14ac:dyDescent="0.25">
      <c r="A12" s="38" t="s">
        <v>45</v>
      </c>
      <c r="B12" s="39" t="s">
        <v>46</v>
      </c>
      <c r="C12" s="40" t="s">
        <v>47</v>
      </c>
      <c r="D12" s="41">
        <v>28</v>
      </c>
      <c r="E12" s="42">
        <v>24100.55</v>
      </c>
      <c r="F12" s="43">
        <v>23.52</v>
      </c>
      <c r="G12" s="44">
        <v>29769</v>
      </c>
      <c r="H12" s="45"/>
      <c r="I12" s="46">
        <f>ROUND('BDI principal'!D14,2)</f>
        <v>23.52</v>
      </c>
      <c r="J12" s="47">
        <f>ROUND((ROUND(H12,2)*I12/100)+ROUND(H12,2),2)</f>
        <v>0</v>
      </c>
      <c r="K12" s="48">
        <f>ROUND(D12*J12,2)</f>
        <v>0</v>
      </c>
      <c r="L12" s="49" t="s">
        <v>23</v>
      </c>
    </row>
    <row r="13" spans="1:12" x14ac:dyDescent="0.25">
      <c r="A13" s="398" t="s">
        <v>48</v>
      </c>
      <c r="B13" s="388"/>
      <c r="C13" s="388"/>
      <c r="D13" s="388"/>
      <c r="E13" s="388"/>
      <c r="F13" s="388"/>
      <c r="G13" s="388"/>
      <c r="H13" s="388"/>
      <c r="I13" s="388"/>
      <c r="J13" s="399">
        <f>K8+K11</f>
        <v>0</v>
      </c>
      <c r="K13" s="388"/>
    </row>
    <row r="15" spans="1:12" x14ac:dyDescent="0.25">
      <c r="A15" s="400" t="s">
        <v>49</v>
      </c>
      <c r="B15" s="388"/>
      <c r="C15" s="388"/>
      <c r="D15" s="388"/>
      <c r="E15" s="388"/>
      <c r="F15" s="388"/>
    </row>
    <row r="16" spans="1:12" x14ac:dyDescent="0.25">
      <c r="A16" s="401" t="s">
        <v>50</v>
      </c>
      <c r="B16" s="388"/>
      <c r="C16" s="388"/>
      <c r="D16" s="388"/>
      <c r="E16" s="388"/>
      <c r="F16" s="388"/>
    </row>
    <row r="23" spans="5:9" x14ac:dyDescent="0.25">
      <c r="E23" s="389">
        <f>DADOS!C11</f>
        <v>0</v>
      </c>
      <c r="F23" s="389"/>
      <c r="G23" s="389"/>
      <c r="H23" s="389"/>
      <c r="I23" s="389"/>
    </row>
    <row r="24" spans="5:9" x14ac:dyDescent="0.25">
      <c r="E24" s="390">
        <f>DADOS!C12</f>
        <v>0</v>
      </c>
      <c r="F24" s="388"/>
      <c r="G24" s="388"/>
      <c r="H24" s="388"/>
      <c r="I24" s="388"/>
    </row>
  </sheetData>
  <sheetProtection password="BF59" sheet="1" objects="1" scenarios="1" selectLockedCells="1"/>
  <mergeCells count="12">
    <mergeCell ref="B4:F4"/>
    <mergeCell ref="H4:I4"/>
    <mergeCell ref="B5:C5"/>
    <mergeCell ref="E5:G5"/>
    <mergeCell ref="B8:H8"/>
    <mergeCell ref="E23:I23"/>
    <mergeCell ref="E24:I24"/>
    <mergeCell ref="B11:H11"/>
    <mergeCell ref="A13:I13"/>
    <mergeCell ref="J13:K13"/>
    <mergeCell ref="A15:F15"/>
    <mergeCell ref="A16:F16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10"/>
  <sheetViews>
    <sheetView workbookViewId="0"/>
  </sheetViews>
  <sheetFormatPr defaultRowHeight="15" x14ac:dyDescent="0.25"/>
  <cols>
    <col min="1" max="1" width="10" customWidth="1"/>
    <col min="2" max="2" width="50" customWidth="1"/>
    <col min="3" max="61" width="15" customWidth="1"/>
  </cols>
  <sheetData>
    <row r="1" spans="1:61" x14ac:dyDescent="0.25">
      <c r="A1" s="50" t="s">
        <v>0</v>
      </c>
    </row>
    <row r="2" spans="1:61" x14ac:dyDescent="0.25">
      <c r="A2" s="50" t="s">
        <v>16</v>
      </c>
    </row>
    <row r="3" spans="1:61" x14ac:dyDescent="0.25">
      <c r="A3" s="50" t="s">
        <v>17</v>
      </c>
      <c r="B3" s="2" t="str">
        <f>DADOS!C3</f>
        <v>19/12/2023</v>
      </c>
    </row>
    <row r="4" spans="1:61" x14ac:dyDescent="0.25">
      <c r="A4" s="50" t="s">
        <v>18</v>
      </c>
      <c r="B4" s="462">
        <f>DADOS!C7</f>
        <v>0</v>
      </c>
      <c r="C4" s="388"/>
      <c r="D4" s="388"/>
      <c r="E4" s="388"/>
      <c r="F4" s="388"/>
      <c r="G4" s="50" t="s">
        <v>19</v>
      </c>
      <c r="H4" s="463" t="str">
        <f>DADOS!C9</f>
        <v/>
      </c>
      <c r="I4" s="388"/>
    </row>
    <row r="5" spans="1:61" x14ac:dyDescent="0.25">
      <c r="A5" s="50" t="s">
        <v>20</v>
      </c>
      <c r="B5" s="464" t="str">
        <f>DADOS!C8</f>
        <v/>
      </c>
      <c r="C5" s="462" t="s">
        <v>9</v>
      </c>
      <c r="D5" s="50" t="s">
        <v>21</v>
      </c>
      <c r="E5" s="462">
        <f>DADOS!C13</f>
        <v>0</v>
      </c>
      <c r="F5" s="462" t="s">
        <v>9</v>
      </c>
      <c r="G5" s="462" t="s">
        <v>9</v>
      </c>
      <c r="H5" s="50" t="s">
        <v>22</v>
      </c>
      <c r="I5" s="50">
        <f>DADOS!C14</f>
        <v>0</v>
      </c>
    </row>
    <row r="7" spans="1:61" x14ac:dyDescent="0.25">
      <c r="A7" s="51" t="s">
        <v>23</v>
      </c>
      <c r="B7" s="52" t="s">
        <v>36</v>
      </c>
      <c r="C7" s="53" t="s">
        <v>33</v>
      </c>
      <c r="D7" s="54" t="s">
        <v>51</v>
      </c>
      <c r="E7" s="55" t="s">
        <v>52</v>
      </c>
      <c r="F7" s="56" t="s">
        <v>53</v>
      </c>
      <c r="G7" s="57" t="s">
        <v>54</v>
      </c>
      <c r="H7" s="58" t="s">
        <v>55</v>
      </c>
      <c r="I7" s="59" t="s">
        <v>56</v>
      </c>
      <c r="J7" s="60" t="s">
        <v>57</v>
      </c>
      <c r="K7" s="61" t="s">
        <v>58</v>
      </c>
      <c r="L7" s="62" t="s">
        <v>59</v>
      </c>
      <c r="M7" s="63" t="s">
        <v>60</v>
      </c>
      <c r="N7" s="64" t="s">
        <v>61</v>
      </c>
      <c r="O7" s="65" t="s">
        <v>62</v>
      </c>
      <c r="P7" s="66" t="s">
        <v>63</v>
      </c>
      <c r="Q7" s="67" t="s">
        <v>64</v>
      </c>
      <c r="R7" s="68" t="s">
        <v>65</v>
      </c>
      <c r="S7" s="69" t="s">
        <v>66</v>
      </c>
      <c r="T7" s="70" t="s">
        <v>67</v>
      </c>
      <c r="U7" s="71" t="s">
        <v>68</v>
      </c>
      <c r="V7" s="72" t="s">
        <v>69</v>
      </c>
      <c r="W7" s="73" t="s">
        <v>70</v>
      </c>
      <c r="X7" s="74" t="s">
        <v>71</v>
      </c>
      <c r="Y7" s="75" t="s">
        <v>72</v>
      </c>
      <c r="Z7" s="76" t="s">
        <v>73</v>
      </c>
      <c r="AA7" s="77" t="s">
        <v>74</v>
      </c>
      <c r="AB7" s="78" t="s">
        <v>75</v>
      </c>
      <c r="AC7" s="79" t="s">
        <v>76</v>
      </c>
      <c r="AD7" s="80" t="s">
        <v>77</v>
      </c>
      <c r="AE7" s="81" t="s">
        <v>78</v>
      </c>
      <c r="AF7" s="82" t="s">
        <v>79</v>
      </c>
      <c r="AG7" s="83" t="s">
        <v>80</v>
      </c>
      <c r="AH7" s="84" t="s">
        <v>81</v>
      </c>
      <c r="AI7" s="85" t="s">
        <v>82</v>
      </c>
      <c r="AJ7" s="86" t="s">
        <v>83</v>
      </c>
      <c r="AK7" s="87" t="s">
        <v>84</v>
      </c>
      <c r="AL7" s="88" t="s">
        <v>85</v>
      </c>
      <c r="AM7" s="89" t="s">
        <v>86</v>
      </c>
      <c r="AN7" s="90" t="s">
        <v>87</v>
      </c>
      <c r="AO7" s="91" t="s">
        <v>88</v>
      </c>
      <c r="AP7" s="92" t="s">
        <v>89</v>
      </c>
      <c r="AQ7" s="93" t="s">
        <v>90</v>
      </c>
      <c r="AR7" s="94" t="s">
        <v>91</v>
      </c>
      <c r="AS7" s="95" t="s">
        <v>92</v>
      </c>
      <c r="AT7" s="96" t="s">
        <v>93</v>
      </c>
      <c r="AU7" s="97" t="s">
        <v>94</v>
      </c>
      <c r="AV7" s="98" t="s">
        <v>95</v>
      </c>
      <c r="AW7" s="99" t="s">
        <v>96</v>
      </c>
      <c r="AX7" s="100" t="s">
        <v>97</v>
      </c>
      <c r="AY7" s="101" t="s">
        <v>98</v>
      </c>
      <c r="AZ7" s="102" t="s">
        <v>99</v>
      </c>
      <c r="BA7" s="103" t="s">
        <v>100</v>
      </c>
      <c r="BB7" s="104" t="s">
        <v>101</v>
      </c>
      <c r="BC7" s="105" t="s">
        <v>102</v>
      </c>
      <c r="BD7" s="106" t="s">
        <v>103</v>
      </c>
      <c r="BE7" s="107" t="s">
        <v>104</v>
      </c>
      <c r="BF7" s="108" t="s">
        <v>105</v>
      </c>
      <c r="BG7" s="109" t="s">
        <v>106</v>
      </c>
      <c r="BH7" s="110" t="s">
        <v>107</v>
      </c>
      <c r="BI7" s="111" t="s">
        <v>108</v>
      </c>
    </row>
    <row r="8" spans="1:61" x14ac:dyDescent="0.25">
      <c r="A8" s="112" t="s">
        <v>34</v>
      </c>
      <c r="B8" s="113" t="s">
        <v>35</v>
      </c>
      <c r="C8" s="382">
        <f>Orçamento!K8</f>
        <v>0</v>
      </c>
      <c r="D8" s="114">
        <v>3.57</v>
      </c>
      <c r="E8" s="115">
        <f>C8*D8/100</f>
        <v>0</v>
      </c>
      <c r="F8" s="116">
        <v>3.57</v>
      </c>
      <c r="G8" s="117">
        <f>C8*F8/100</f>
        <v>0</v>
      </c>
      <c r="H8" s="118">
        <v>3.57</v>
      </c>
      <c r="I8" s="119">
        <f>C8*H8/100</f>
        <v>0</v>
      </c>
      <c r="J8" s="120">
        <v>3.57</v>
      </c>
      <c r="K8" s="121">
        <f>C8*J8/100</f>
        <v>0</v>
      </c>
      <c r="L8" s="122">
        <v>3.57</v>
      </c>
      <c r="M8" s="123">
        <f>C8*L8/100</f>
        <v>0</v>
      </c>
      <c r="N8" s="124">
        <v>3.57</v>
      </c>
      <c r="O8" s="125">
        <f>C8*N8/100</f>
        <v>0</v>
      </c>
      <c r="P8" s="126">
        <v>3.57</v>
      </c>
      <c r="Q8" s="127">
        <f>C8*P8/100</f>
        <v>0</v>
      </c>
      <c r="R8" s="128">
        <v>3.57</v>
      </c>
      <c r="S8" s="129">
        <f>C8*R8/100</f>
        <v>0</v>
      </c>
      <c r="T8" s="130">
        <v>3.57</v>
      </c>
      <c r="U8" s="131">
        <f>C8*T8/100</f>
        <v>0</v>
      </c>
      <c r="V8" s="132">
        <v>3.57</v>
      </c>
      <c r="W8" s="133">
        <f>C8*V8/100</f>
        <v>0</v>
      </c>
      <c r="X8" s="134">
        <v>3.57</v>
      </c>
      <c r="Y8" s="135">
        <f>C8*X8/100</f>
        <v>0</v>
      </c>
      <c r="Z8" s="136">
        <v>3.57</v>
      </c>
      <c r="AA8" s="137">
        <f>C8*Z8/100</f>
        <v>0</v>
      </c>
      <c r="AB8" s="138">
        <v>3.57</v>
      </c>
      <c r="AC8" s="139">
        <f>C8*AB8/100</f>
        <v>0</v>
      </c>
      <c r="AD8" s="140">
        <v>3.57</v>
      </c>
      <c r="AE8" s="141">
        <f>C8*AD8/100</f>
        <v>0</v>
      </c>
      <c r="AF8" s="142">
        <v>3.57</v>
      </c>
      <c r="AG8" s="143">
        <f>C8*AF8/100</f>
        <v>0</v>
      </c>
      <c r="AH8" s="144">
        <v>3.57</v>
      </c>
      <c r="AI8" s="145">
        <f>C8*AH8/100</f>
        <v>0</v>
      </c>
      <c r="AJ8" s="146">
        <v>3.57</v>
      </c>
      <c r="AK8" s="147">
        <f>C8*AJ8/100</f>
        <v>0</v>
      </c>
      <c r="AL8" s="148">
        <v>3.57</v>
      </c>
      <c r="AM8" s="149">
        <f>C8*AL8/100</f>
        <v>0</v>
      </c>
      <c r="AN8" s="150">
        <v>3.57</v>
      </c>
      <c r="AO8" s="151">
        <f>C8*AN8/100</f>
        <v>0</v>
      </c>
      <c r="AP8" s="152">
        <v>3.57</v>
      </c>
      <c r="AQ8" s="153">
        <f>C8*AP8/100</f>
        <v>0</v>
      </c>
      <c r="AR8" s="154">
        <v>3.57</v>
      </c>
      <c r="AS8" s="155">
        <f>C8*AR8/100</f>
        <v>0</v>
      </c>
      <c r="AT8" s="156">
        <v>3.57</v>
      </c>
      <c r="AU8" s="157">
        <f>C8*AT8/100</f>
        <v>0</v>
      </c>
      <c r="AV8" s="158">
        <v>3.57</v>
      </c>
      <c r="AW8" s="159">
        <f>C8*AV8/100</f>
        <v>0</v>
      </c>
      <c r="AX8" s="160">
        <v>3.57</v>
      </c>
      <c r="AY8" s="161">
        <f>C8*AX8/100</f>
        <v>0</v>
      </c>
      <c r="AZ8" s="162">
        <v>3.58</v>
      </c>
      <c r="BA8" s="163">
        <f>C8*AZ8/100</f>
        <v>0</v>
      </c>
      <c r="BB8" s="164">
        <v>3.58</v>
      </c>
      <c r="BC8" s="165">
        <f>C8*BB8/100</f>
        <v>0</v>
      </c>
      <c r="BD8" s="166">
        <v>3.58</v>
      </c>
      <c r="BE8" s="167">
        <f>C8*BD8/100</f>
        <v>0</v>
      </c>
      <c r="BF8" s="168">
        <v>3.58</v>
      </c>
      <c r="BG8" s="169">
        <f>C8*BF8/100</f>
        <v>0</v>
      </c>
      <c r="BH8" s="170">
        <f>D8+F8+H8+J8+L8+N8+P8+R8+T8+V8+X8+Z8+AB8+AD8+AF8+AH8+AJ8+AL8+AN8+AP8+AR8+AT8+AV8+AX8+AZ8+BB8+BD8+BF8</f>
        <v>99.999999999999943</v>
      </c>
      <c r="BI8" s="171">
        <f>E8+G8+I8+K8+M8+O8+Q8+S8+U8+W8+Y8+AA8+AC8+AE8+AG8+AI8+AK8+AM8+AO8+AQ8+AS8+AU8+AW8+AY8+BA8+BC8+BE8+BG8</f>
        <v>0</v>
      </c>
    </row>
    <row r="9" spans="1:61" x14ac:dyDescent="0.25">
      <c r="A9" s="172" t="s">
        <v>43</v>
      </c>
      <c r="B9" s="173" t="s">
        <v>44</v>
      </c>
      <c r="C9" s="382">
        <f>Orçamento!K11</f>
        <v>0</v>
      </c>
      <c r="D9" s="174">
        <v>3.57</v>
      </c>
      <c r="E9" s="175">
        <f>C9*D9/100</f>
        <v>0</v>
      </c>
      <c r="F9" s="176">
        <v>3.57</v>
      </c>
      <c r="G9" s="177">
        <f>C9*F9/100</f>
        <v>0</v>
      </c>
      <c r="H9" s="178">
        <v>3.57</v>
      </c>
      <c r="I9" s="179">
        <f>C9*H9/100</f>
        <v>0</v>
      </c>
      <c r="J9" s="180">
        <v>3.57</v>
      </c>
      <c r="K9" s="181">
        <f>C9*J9/100</f>
        <v>0</v>
      </c>
      <c r="L9" s="182">
        <v>3.57</v>
      </c>
      <c r="M9" s="183">
        <f>C9*L9/100</f>
        <v>0</v>
      </c>
      <c r="N9" s="184">
        <v>3.57</v>
      </c>
      <c r="O9" s="185">
        <f>C9*N9/100</f>
        <v>0</v>
      </c>
      <c r="P9" s="186">
        <v>3.57</v>
      </c>
      <c r="Q9" s="187">
        <f>C9*P9/100</f>
        <v>0</v>
      </c>
      <c r="R9" s="188">
        <v>3.57</v>
      </c>
      <c r="S9" s="189">
        <f>C9*R9/100</f>
        <v>0</v>
      </c>
      <c r="T9" s="190">
        <v>3.57</v>
      </c>
      <c r="U9" s="191">
        <f>C9*T9/100</f>
        <v>0</v>
      </c>
      <c r="V9" s="192">
        <v>3.57</v>
      </c>
      <c r="W9" s="193">
        <f>C9*V9/100</f>
        <v>0</v>
      </c>
      <c r="X9" s="194">
        <v>3.57</v>
      </c>
      <c r="Y9" s="195">
        <f>C9*X9/100</f>
        <v>0</v>
      </c>
      <c r="Z9" s="196">
        <v>3.57</v>
      </c>
      <c r="AA9" s="197">
        <f>C9*Z9/100</f>
        <v>0</v>
      </c>
      <c r="AB9" s="198">
        <v>3.57</v>
      </c>
      <c r="AC9" s="199">
        <f>C9*AB9/100</f>
        <v>0</v>
      </c>
      <c r="AD9" s="200">
        <v>3.57</v>
      </c>
      <c r="AE9" s="201">
        <f>C9*AD9/100</f>
        <v>0</v>
      </c>
      <c r="AF9" s="202">
        <v>3.57</v>
      </c>
      <c r="AG9" s="203">
        <f>C9*AF9/100</f>
        <v>0</v>
      </c>
      <c r="AH9" s="204">
        <v>3.57</v>
      </c>
      <c r="AI9" s="205">
        <f>C9*AH9/100</f>
        <v>0</v>
      </c>
      <c r="AJ9" s="206">
        <v>3.57</v>
      </c>
      <c r="AK9" s="207">
        <f>C9*AJ9/100</f>
        <v>0</v>
      </c>
      <c r="AL9" s="208">
        <v>3.57</v>
      </c>
      <c r="AM9" s="209">
        <f>C9*AL9/100</f>
        <v>0</v>
      </c>
      <c r="AN9" s="210">
        <v>3.57</v>
      </c>
      <c r="AO9" s="211">
        <f>C9*AN9/100</f>
        <v>0</v>
      </c>
      <c r="AP9" s="212">
        <v>3.57</v>
      </c>
      <c r="AQ9" s="213">
        <f>C9*AP9/100</f>
        <v>0</v>
      </c>
      <c r="AR9" s="214">
        <v>3.57</v>
      </c>
      <c r="AS9" s="215">
        <f>C9*AR9/100</f>
        <v>0</v>
      </c>
      <c r="AT9" s="216">
        <v>3.57</v>
      </c>
      <c r="AU9" s="217">
        <f>C9*AT9/100</f>
        <v>0</v>
      </c>
      <c r="AV9" s="218">
        <v>3.57</v>
      </c>
      <c r="AW9" s="219">
        <f>C9*AV9/100</f>
        <v>0</v>
      </c>
      <c r="AX9" s="220">
        <v>3.57</v>
      </c>
      <c r="AY9" s="221">
        <f>C9*AX9/100</f>
        <v>0</v>
      </c>
      <c r="AZ9" s="222">
        <v>3.58</v>
      </c>
      <c r="BA9" s="223">
        <f>C9*AZ9/100</f>
        <v>0</v>
      </c>
      <c r="BB9" s="224">
        <v>3.58</v>
      </c>
      <c r="BC9" s="225">
        <f>C9*BB9/100</f>
        <v>0</v>
      </c>
      <c r="BD9" s="226">
        <v>3.58</v>
      </c>
      <c r="BE9" s="227">
        <f>C9*BD9/100</f>
        <v>0</v>
      </c>
      <c r="BF9" s="228">
        <v>3.58</v>
      </c>
      <c r="BG9" s="229">
        <f>C9*BF9/100</f>
        <v>0</v>
      </c>
      <c r="BH9" s="230">
        <f>D9+F9+H9+J9+L9+N9+P9+R9+T9+V9+X9+Z9+AB9+AD9+AF9+AH9+AJ9+AL9+AN9+AP9+AR9+AT9+AV9+AX9+AZ9+BB9+BD9+BF9</f>
        <v>99.999999999999943</v>
      </c>
      <c r="BI9" s="231">
        <f>E9+G9+I9+K9+M9+O9+Q9+S9+U9+W9+Y9+AA9+AC9+AE9+AG9+AI9+AK9+AM9+AO9+AQ9+AS9+AU9+AW9+AY9+BA9+BC9+BE9+BG9</f>
        <v>0</v>
      </c>
    </row>
    <row r="10" spans="1:61" x14ac:dyDescent="0.25">
      <c r="A10" s="471" t="s">
        <v>109</v>
      </c>
      <c r="B10" s="472"/>
      <c r="C10" s="232">
        <f>SUM(C8:C9)</f>
        <v>0</v>
      </c>
      <c r="D10" s="465">
        <f>SUM(E8:E9)</f>
        <v>0</v>
      </c>
      <c r="E10" s="466"/>
      <c r="F10" s="467">
        <f>SUM(G8:G9)</f>
        <v>0</v>
      </c>
      <c r="G10" s="468"/>
      <c r="H10" s="469">
        <f>SUM(I8:I9)</f>
        <v>0</v>
      </c>
      <c r="I10" s="470"/>
      <c r="J10" s="452">
        <f>SUM(K8:K9)</f>
        <v>0</v>
      </c>
      <c r="K10" s="453"/>
      <c r="L10" s="454">
        <f>SUM(M8:M9)</f>
        <v>0</v>
      </c>
      <c r="M10" s="455"/>
      <c r="N10" s="456">
        <f>SUM(O8:O9)</f>
        <v>0</v>
      </c>
      <c r="O10" s="457"/>
      <c r="P10" s="458">
        <f>SUM(Q8:Q9)</f>
        <v>0</v>
      </c>
      <c r="Q10" s="459"/>
      <c r="R10" s="460">
        <f>SUM(S8:S9)</f>
        <v>0</v>
      </c>
      <c r="S10" s="461"/>
      <c r="T10" s="442">
        <f>SUM(U8:U9)</f>
        <v>0</v>
      </c>
      <c r="U10" s="443"/>
      <c r="V10" s="444">
        <f>SUM(W8:W9)</f>
        <v>0</v>
      </c>
      <c r="W10" s="445"/>
      <c r="X10" s="446">
        <f>SUM(Y8:Y9)</f>
        <v>0</v>
      </c>
      <c r="Y10" s="447"/>
      <c r="Z10" s="448">
        <f>SUM(AA8:AA9)</f>
        <v>0</v>
      </c>
      <c r="AA10" s="449"/>
      <c r="AB10" s="450">
        <f>SUM(AC8:AC9)</f>
        <v>0</v>
      </c>
      <c r="AC10" s="451"/>
      <c r="AD10" s="432">
        <f>SUM(AE8:AE9)</f>
        <v>0</v>
      </c>
      <c r="AE10" s="433"/>
      <c r="AF10" s="434">
        <f>SUM(AG8:AG9)</f>
        <v>0</v>
      </c>
      <c r="AG10" s="435"/>
      <c r="AH10" s="436">
        <f>SUM(AI8:AI9)</f>
        <v>0</v>
      </c>
      <c r="AI10" s="437"/>
      <c r="AJ10" s="438">
        <f>SUM(AK8:AK9)</f>
        <v>0</v>
      </c>
      <c r="AK10" s="439"/>
      <c r="AL10" s="440">
        <f>SUM(AM8:AM9)</f>
        <v>0</v>
      </c>
      <c r="AM10" s="441"/>
      <c r="AN10" s="422">
        <f>SUM(AO8:AO9)</f>
        <v>0</v>
      </c>
      <c r="AO10" s="423"/>
      <c r="AP10" s="424">
        <f>SUM(AQ8:AQ9)</f>
        <v>0</v>
      </c>
      <c r="AQ10" s="425"/>
      <c r="AR10" s="426">
        <f>SUM(AS8:AS9)</f>
        <v>0</v>
      </c>
      <c r="AS10" s="427"/>
      <c r="AT10" s="428">
        <f>SUM(AU8:AU9)</f>
        <v>0</v>
      </c>
      <c r="AU10" s="429"/>
      <c r="AV10" s="430">
        <f>SUM(AW8:AW9)</f>
        <v>0</v>
      </c>
      <c r="AW10" s="431"/>
      <c r="AX10" s="412">
        <f>SUM(AY8:AY9)</f>
        <v>0</v>
      </c>
      <c r="AY10" s="413"/>
      <c r="AZ10" s="414">
        <f>SUM(BA8:BA9)</f>
        <v>0</v>
      </c>
      <c r="BA10" s="415"/>
      <c r="BB10" s="416">
        <f>SUM(BC8:BC9)</f>
        <v>0</v>
      </c>
      <c r="BC10" s="417"/>
      <c r="BD10" s="418">
        <f>SUM(BE8:BE9)</f>
        <v>0</v>
      </c>
      <c r="BE10" s="419"/>
      <c r="BF10" s="420">
        <f>SUM(BG8:BG9)</f>
        <v>0</v>
      </c>
      <c r="BG10" s="421"/>
      <c r="BH10" s="233" t="e">
        <f>(BI10/C10)*100</f>
        <v>#DIV/0!</v>
      </c>
      <c r="BI10" s="234">
        <f>SUM(BI8:BI9)</f>
        <v>0</v>
      </c>
    </row>
  </sheetData>
  <sheetProtection password="BF59" sheet="1" objects="1" scenarios="1" selectLockedCells="1"/>
  <mergeCells count="33">
    <mergeCell ref="B4:F4"/>
    <mergeCell ref="H4:I4"/>
    <mergeCell ref="B5:C5"/>
    <mergeCell ref="E5:G5"/>
    <mergeCell ref="D10:E10"/>
    <mergeCell ref="F10:G10"/>
    <mergeCell ref="H10:I10"/>
    <mergeCell ref="A10:B10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Q10"/>
    <mergeCell ref="AR10:AS10"/>
    <mergeCell ref="AT10:AU10"/>
    <mergeCell ref="AV10:AW10"/>
    <mergeCell ref="AX10:AY10"/>
    <mergeCell ref="AZ10:BA10"/>
    <mergeCell ref="BB10:BC10"/>
    <mergeCell ref="BD10:BE10"/>
    <mergeCell ref="BF10:BG10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35" t="s">
        <v>0</v>
      </c>
    </row>
    <row r="2" spans="1:10" x14ac:dyDescent="0.25">
      <c r="A2" s="235" t="s">
        <v>16</v>
      </c>
    </row>
    <row r="3" spans="1:10" x14ac:dyDescent="0.25">
      <c r="A3" s="235" t="s">
        <v>17</v>
      </c>
      <c r="B3" s="2" t="str">
        <f>DADOS!C3</f>
        <v>19/12/2023</v>
      </c>
    </row>
    <row r="4" spans="1:10" x14ac:dyDescent="0.25">
      <c r="A4" s="235" t="s">
        <v>18</v>
      </c>
      <c r="B4" s="520">
        <f>DADOS!C7</f>
        <v>0</v>
      </c>
      <c r="C4" s="388"/>
      <c r="D4" s="388"/>
      <c r="E4" s="388"/>
      <c r="F4" s="388"/>
      <c r="G4" s="235" t="s">
        <v>19</v>
      </c>
      <c r="H4" s="521" t="str">
        <f>DADOS!C9</f>
        <v/>
      </c>
      <c r="I4" s="388"/>
    </row>
    <row r="5" spans="1:10" x14ac:dyDescent="0.25">
      <c r="A5" s="235" t="s">
        <v>20</v>
      </c>
      <c r="B5" s="522" t="str">
        <f>DADOS!C8</f>
        <v/>
      </c>
      <c r="C5" s="520" t="s">
        <v>9</v>
      </c>
      <c r="D5" s="235" t="s">
        <v>21</v>
      </c>
      <c r="E5" s="520">
        <f>DADOS!C13</f>
        <v>0</v>
      </c>
      <c r="F5" s="520" t="s">
        <v>9</v>
      </c>
      <c r="G5" s="520" t="s">
        <v>9</v>
      </c>
      <c r="H5" s="235" t="s">
        <v>22</v>
      </c>
      <c r="I5" s="235">
        <f>DADOS!C14</f>
        <v>0</v>
      </c>
    </row>
    <row r="7" spans="1:10" x14ac:dyDescent="0.25">
      <c r="A7" s="236" t="s">
        <v>23</v>
      </c>
      <c r="B7" s="237" t="s">
        <v>110</v>
      </c>
      <c r="C7" s="238" t="s">
        <v>111</v>
      </c>
      <c r="D7" s="239" t="s">
        <v>112</v>
      </c>
      <c r="E7" s="523" t="s">
        <v>113</v>
      </c>
      <c r="F7" s="524"/>
      <c r="G7" s="525"/>
      <c r="H7" s="526"/>
      <c r="I7" s="527"/>
    </row>
    <row r="8" spans="1:10" x14ac:dyDescent="0.25">
      <c r="A8" s="240" t="s">
        <v>114</v>
      </c>
      <c r="B8" s="241">
        <v>3.43</v>
      </c>
      <c r="C8" s="242">
        <v>6.71</v>
      </c>
      <c r="D8" s="243">
        <v>4.93</v>
      </c>
      <c r="E8" s="495" t="s">
        <v>115</v>
      </c>
      <c r="F8" s="496"/>
      <c r="G8" s="497"/>
      <c r="H8" s="498"/>
      <c r="I8" s="499"/>
      <c r="J8" s="244">
        <f t="shared" ref="J8:J13" si="0">D8/100</f>
        <v>4.9299999999999997E-2</v>
      </c>
    </row>
    <row r="9" spans="1:10" x14ac:dyDescent="0.25">
      <c r="A9" s="245" t="s">
        <v>116</v>
      </c>
      <c r="B9" s="246">
        <v>0.28000000000000003</v>
      </c>
      <c r="C9" s="247">
        <v>0.75</v>
      </c>
      <c r="D9" s="248">
        <v>0.49</v>
      </c>
      <c r="E9" s="500" t="s">
        <v>117</v>
      </c>
      <c r="F9" s="501"/>
      <c r="G9" s="502"/>
      <c r="H9" s="503"/>
      <c r="I9" s="504"/>
      <c r="J9" s="249">
        <f t="shared" si="0"/>
        <v>4.8999999999999998E-3</v>
      </c>
    </row>
    <row r="10" spans="1:10" x14ac:dyDescent="0.25">
      <c r="A10" s="250" t="s">
        <v>118</v>
      </c>
      <c r="B10" s="251">
        <v>1</v>
      </c>
      <c r="C10" s="252">
        <v>1.74</v>
      </c>
      <c r="D10" s="253">
        <v>1.39</v>
      </c>
      <c r="E10" s="505" t="s">
        <v>119</v>
      </c>
      <c r="F10" s="506"/>
      <c r="G10" s="507"/>
      <c r="H10" s="508"/>
      <c r="I10" s="509"/>
      <c r="J10" s="254">
        <f t="shared" si="0"/>
        <v>1.3899999999999999E-2</v>
      </c>
    </row>
    <row r="11" spans="1:10" x14ac:dyDescent="0.25">
      <c r="A11" s="255" t="s">
        <v>120</v>
      </c>
      <c r="B11" s="256">
        <v>0.94</v>
      </c>
      <c r="C11" s="257">
        <v>1.17</v>
      </c>
      <c r="D11" s="258">
        <v>0.99</v>
      </c>
      <c r="E11" s="510" t="s">
        <v>121</v>
      </c>
      <c r="F11" s="511"/>
      <c r="G11" s="512"/>
      <c r="H11" s="513"/>
      <c r="I11" s="514"/>
      <c r="J11" s="259">
        <f t="shared" si="0"/>
        <v>9.8999999999999991E-3</v>
      </c>
    </row>
    <row r="12" spans="1:10" x14ac:dyDescent="0.25">
      <c r="A12" s="260" t="s">
        <v>122</v>
      </c>
      <c r="B12" s="261">
        <v>6.74</v>
      </c>
      <c r="C12" s="262">
        <v>9.4</v>
      </c>
      <c r="D12" s="263">
        <v>8.0399999999999991</v>
      </c>
      <c r="E12" s="515" t="s">
        <v>123</v>
      </c>
      <c r="F12" s="516"/>
      <c r="G12" s="517"/>
      <c r="H12" s="518"/>
      <c r="I12" s="519"/>
      <c r="J12" s="264">
        <f t="shared" si="0"/>
        <v>8.0399999999999985E-2</v>
      </c>
    </row>
    <row r="13" spans="1:10" x14ac:dyDescent="0.25">
      <c r="A13" s="265" t="s">
        <v>124</v>
      </c>
      <c r="B13" s="266">
        <v>5.65</v>
      </c>
      <c r="C13" s="267">
        <v>10.65</v>
      </c>
      <c r="D13" s="268">
        <f>I15+I18+I19</f>
        <v>5.65</v>
      </c>
      <c r="E13" s="478" t="s">
        <v>125</v>
      </c>
      <c r="F13" s="479"/>
      <c r="G13" s="480"/>
      <c r="H13" s="481"/>
      <c r="I13" s="482"/>
      <c r="J13" s="269">
        <f t="shared" si="0"/>
        <v>5.6500000000000002E-2</v>
      </c>
    </row>
    <row r="14" spans="1:10" x14ac:dyDescent="0.25">
      <c r="C14" s="270" t="s">
        <v>126</v>
      </c>
      <c r="D14" s="271">
        <f>ROUND(((((1+J8+J9+J10)*(1+J11)*(1+J12)/(1-J15-J18))-1)*100),2)</f>
        <v>23.52</v>
      </c>
    </row>
    <row r="15" spans="1:10" x14ac:dyDescent="0.25">
      <c r="F15" s="483" t="s">
        <v>127</v>
      </c>
      <c r="G15" s="484"/>
      <c r="H15" s="485"/>
      <c r="I15" s="272">
        <v>3.65</v>
      </c>
      <c r="J15" s="273">
        <f>I15/100</f>
        <v>3.6499999999999998E-2</v>
      </c>
    </row>
    <row r="16" spans="1:10" x14ac:dyDescent="0.25">
      <c r="F16" s="486" t="s">
        <v>128</v>
      </c>
      <c r="G16" s="487"/>
      <c r="H16" s="488"/>
      <c r="I16" s="274">
        <v>2</v>
      </c>
      <c r="J16" s="275">
        <f>I16/100</f>
        <v>0.02</v>
      </c>
    </row>
    <row r="17" spans="5:10" x14ac:dyDescent="0.25">
      <c r="F17" s="489" t="s">
        <v>129</v>
      </c>
      <c r="G17" s="490"/>
      <c r="H17" s="491"/>
      <c r="I17" s="276">
        <v>100</v>
      </c>
    </row>
    <row r="18" spans="5:10" x14ac:dyDescent="0.25">
      <c r="F18" s="492" t="s">
        <v>130</v>
      </c>
      <c r="G18" s="493"/>
      <c r="H18" s="494"/>
      <c r="I18" s="277">
        <f>((I17*I16)/100)</f>
        <v>2</v>
      </c>
      <c r="J18" s="278">
        <f>I18/100</f>
        <v>0.02</v>
      </c>
    </row>
    <row r="19" spans="5:10" x14ac:dyDescent="0.25">
      <c r="F19" s="473" t="s">
        <v>131</v>
      </c>
      <c r="G19" s="474"/>
      <c r="H19" s="475"/>
      <c r="I19" s="279">
        <v>0</v>
      </c>
    </row>
    <row r="29" spans="5:10" x14ac:dyDescent="0.25">
      <c r="E29" s="476">
        <f>DADOS!C11</f>
        <v>0</v>
      </c>
      <c r="F29" s="476"/>
      <c r="G29" s="476"/>
      <c r="H29" s="476"/>
      <c r="I29" s="476"/>
    </row>
    <row r="30" spans="5:10" x14ac:dyDescent="0.25">
      <c r="E30" s="477">
        <f>DADOS!C12</f>
        <v>0</v>
      </c>
      <c r="F30" s="388"/>
      <c r="G30" s="388"/>
      <c r="H30" s="388"/>
      <c r="I30" s="388"/>
    </row>
  </sheetData>
  <sheetProtection password="BF59" sheet="1" objects="1" scenarios="1" selectLockedCells="1"/>
  <mergeCells count="18"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F19:H19"/>
    <mergeCell ref="E29:I29"/>
    <mergeCell ref="E30:I30"/>
    <mergeCell ref="E13:I13"/>
    <mergeCell ref="F15:H15"/>
    <mergeCell ref="F16:H16"/>
    <mergeCell ref="F17:H17"/>
    <mergeCell ref="F18:H18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280" t="s">
        <v>0</v>
      </c>
    </row>
    <row r="2" spans="1:10" x14ac:dyDescent="0.25">
      <c r="A2" s="280" t="s">
        <v>16</v>
      </c>
    </row>
    <row r="3" spans="1:10" x14ac:dyDescent="0.25">
      <c r="A3" s="280" t="s">
        <v>17</v>
      </c>
      <c r="B3" s="2" t="str">
        <f>DADOS!C3</f>
        <v>19/12/2023</v>
      </c>
    </row>
    <row r="4" spans="1:10" x14ac:dyDescent="0.25">
      <c r="A4" s="280" t="s">
        <v>18</v>
      </c>
      <c r="B4" s="566">
        <f>DADOS!C7</f>
        <v>0</v>
      </c>
      <c r="C4" s="388"/>
      <c r="D4" s="388"/>
      <c r="E4" s="388"/>
      <c r="F4" s="388"/>
      <c r="G4" s="280" t="s">
        <v>19</v>
      </c>
      <c r="H4" s="567" t="str">
        <f>DADOS!C9</f>
        <v/>
      </c>
      <c r="I4" s="388"/>
    </row>
    <row r="5" spans="1:10" x14ac:dyDescent="0.25">
      <c r="A5" s="280" t="s">
        <v>20</v>
      </c>
      <c r="B5" s="568" t="str">
        <f>DADOS!C8</f>
        <v/>
      </c>
      <c r="C5" s="566" t="s">
        <v>9</v>
      </c>
      <c r="D5" s="280" t="s">
        <v>21</v>
      </c>
      <c r="E5" s="566">
        <f>DADOS!C13</f>
        <v>0</v>
      </c>
      <c r="F5" s="566" t="s">
        <v>9</v>
      </c>
      <c r="G5" s="566" t="s">
        <v>9</v>
      </c>
      <c r="H5" s="280" t="s">
        <v>22</v>
      </c>
      <c r="I5" s="280">
        <f>DADOS!C14</f>
        <v>0</v>
      </c>
    </row>
    <row r="7" spans="1:10" x14ac:dyDescent="0.25">
      <c r="A7" s="281" t="s">
        <v>23</v>
      </c>
      <c r="B7" s="282" t="s">
        <v>110</v>
      </c>
      <c r="C7" s="283" t="s">
        <v>111</v>
      </c>
      <c r="D7" s="284" t="s">
        <v>112</v>
      </c>
      <c r="E7" s="569" t="s">
        <v>113</v>
      </c>
      <c r="F7" s="570"/>
      <c r="G7" s="571"/>
      <c r="H7" s="572"/>
      <c r="I7" s="573"/>
    </row>
    <row r="8" spans="1:10" x14ac:dyDescent="0.25">
      <c r="A8" s="285" t="s">
        <v>114</v>
      </c>
      <c r="B8" s="286">
        <v>1.5</v>
      </c>
      <c r="C8" s="287">
        <v>4.49</v>
      </c>
      <c r="D8" s="288">
        <v>0</v>
      </c>
      <c r="E8" s="541" t="s">
        <v>115</v>
      </c>
      <c r="F8" s="542"/>
      <c r="G8" s="543"/>
      <c r="H8" s="544"/>
      <c r="I8" s="545"/>
      <c r="J8" s="289">
        <f t="shared" ref="J8:J13" si="0">D8/100</f>
        <v>0</v>
      </c>
    </row>
    <row r="9" spans="1:10" x14ac:dyDescent="0.25">
      <c r="A9" s="290" t="s">
        <v>116</v>
      </c>
      <c r="B9" s="291">
        <v>0.3</v>
      </c>
      <c r="C9" s="292">
        <v>0.82</v>
      </c>
      <c r="D9" s="293">
        <v>0</v>
      </c>
      <c r="E9" s="546" t="s">
        <v>117</v>
      </c>
      <c r="F9" s="547"/>
      <c r="G9" s="548"/>
      <c r="H9" s="549"/>
      <c r="I9" s="550"/>
      <c r="J9" s="294">
        <f t="shared" si="0"/>
        <v>0</v>
      </c>
    </row>
    <row r="10" spans="1:10" x14ac:dyDescent="0.25">
      <c r="A10" s="295" t="s">
        <v>118</v>
      </c>
      <c r="B10" s="296">
        <v>0.56000000000000005</v>
      </c>
      <c r="C10" s="297">
        <v>0.89</v>
      </c>
      <c r="D10" s="298">
        <v>0</v>
      </c>
      <c r="E10" s="551" t="s">
        <v>119</v>
      </c>
      <c r="F10" s="552"/>
      <c r="G10" s="553"/>
      <c r="H10" s="554"/>
      <c r="I10" s="555"/>
      <c r="J10" s="299">
        <f t="shared" si="0"/>
        <v>0</v>
      </c>
    </row>
    <row r="11" spans="1:10" x14ac:dyDescent="0.25">
      <c r="A11" s="300" t="s">
        <v>120</v>
      </c>
      <c r="B11" s="301">
        <v>0.85</v>
      </c>
      <c r="C11" s="302">
        <v>1.1100000000000001</v>
      </c>
      <c r="D11" s="303">
        <v>0</v>
      </c>
      <c r="E11" s="556" t="s">
        <v>121</v>
      </c>
      <c r="F11" s="557"/>
      <c r="G11" s="558"/>
      <c r="H11" s="559"/>
      <c r="I11" s="560"/>
      <c r="J11" s="304">
        <f t="shared" si="0"/>
        <v>0</v>
      </c>
    </row>
    <row r="12" spans="1:10" x14ac:dyDescent="0.25">
      <c r="A12" s="305" t="s">
        <v>122</v>
      </c>
      <c r="B12" s="306">
        <v>3.5</v>
      </c>
      <c r="C12" s="307">
        <v>6.22</v>
      </c>
      <c r="D12" s="308">
        <v>0</v>
      </c>
      <c r="E12" s="561" t="s">
        <v>123</v>
      </c>
      <c r="F12" s="562"/>
      <c r="G12" s="563"/>
      <c r="H12" s="564"/>
      <c r="I12" s="565"/>
      <c r="J12" s="309">
        <f t="shared" si="0"/>
        <v>0</v>
      </c>
    </row>
    <row r="13" spans="1:10" x14ac:dyDescent="0.25">
      <c r="A13" s="310" t="s">
        <v>124</v>
      </c>
      <c r="B13" s="311">
        <v>5.65</v>
      </c>
      <c r="C13" s="312">
        <v>10.65</v>
      </c>
      <c r="D13" s="313">
        <f>I15+I16</f>
        <v>3.65</v>
      </c>
      <c r="E13" s="528" t="s">
        <v>125</v>
      </c>
      <c r="F13" s="529"/>
      <c r="G13" s="530"/>
      <c r="H13" s="531"/>
      <c r="I13" s="532"/>
      <c r="J13" s="314">
        <f t="shared" si="0"/>
        <v>3.6499999999999998E-2</v>
      </c>
    </row>
    <row r="14" spans="1:10" x14ac:dyDescent="0.25">
      <c r="C14" s="315" t="s">
        <v>126</v>
      </c>
      <c r="D14" s="316">
        <f>ROUND(((((1+J8+J9+J10)*(1+J11)*(1+J12)/(1-J13))-1)*100),2)</f>
        <v>3.79</v>
      </c>
    </row>
    <row r="15" spans="1:10" x14ac:dyDescent="0.25">
      <c r="F15" s="533" t="s">
        <v>127</v>
      </c>
      <c r="G15" s="534"/>
      <c r="H15" s="535"/>
      <c r="I15" s="317">
        <v>3.65</v>
      </c>
      <c r="J15" s="318">
        <f>I15/100</f>
        <v>3.6499999999999998E-2</v>
      </c>
    </row>
    <row r="16" spans="1:10" x14ac:dyDescent="0.25">
      <c r="F16" s="536" t="s">
        <v>131</v>
      </c>
      <c r="G16" s="537"/>
      <c r="H16" s="538"/>
      <c r="I16" s="319">
        <v>0</v>
      </c>
    </row>
    <row r="26" spans="5:9" x14ac:dyDescent="0.25">
      <c r="E26" s="539">
        <f>DADOS!C11</f>
        <v>0</v>
      </c>
      <c r="F26" s="539"/>
      <c r="G26" s="539"/>
      <c r="H26" s="539"/>
      <c r="I26" s="539"/>
    </row>
    <row r="27" spans="5:9" x14ac:dyDescent="0.25">
      <c r="E27" s="540">
        <f>DADOS!C12</f>
        <v>0</v>
      </c>
      <c r="F27" s="388"/>
      <c r="G27" s="388"/>
      <c r="H27" s="388"/>
      <c r="I27" s="388"/>
    </row>
  </sheetData>
  <sheetProtection password="BF59" sheet="1" objects="1" scenarios="1" selectLockedCells="1"/>
  <mergeCells count="15"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320" t="s">
        <v>0</v>
      </c>
    </row>
    <row r="2" spans="1:9" x14ac:dyDescent="0.25">
      <c r="A2" s="320" t="s">
        <v>16</v>
      </c>
    </row>
    <row r="3" spans="1:9" x14ac:dyDescent="0.25">
      <c r="A3" s="320" t="s">
        <v>17</v>
      </c>
      <c r="B3" s="2" t="str">
        <f>DADOS!C3</f>
        <v>19/12/2023</v>
      </c>
    </row>
    <row r="4" spans="1:9" x14ac:dyDescent="0.25">
      <c r="A4" s="320" t="s">
        <v>18</v>
      </c>
      <c r="B4" s="597">
        <f>DADOS!C7</f>
        <v>0</v>
      </c>
      <c r="C4" s="388"/>
      <c r="D4" s="388"/>
      <c r="E4" s="388"/>
      <c r="F4" s="388"/>
      <c r="G4" s="320" t="s">
        <v>19</v>
      </c>
      <c r="H4" s="598" t="str">
        <f>DADOS!C9</f>
        <v/>
      </c>
      <c r="I4" s="388"/>
    </row>
    <row r="5" spans="1:9" x14ac:dyDescent="0.25">
      <c r="A5" s="320" t="s">
        <v>20</v>
      </c>
      <c r="B5" s="599" t="str">
        <f>DADOS!C8</f>
        <v/>
      </c>
      <c r="C5" s="597" t="s">
        <v>9</v>
      </c>
      <c r="D5" s="320" t="s">
        <v>21</v>
      </c>
      <c r="E5" s="597">
        <f>DADOS!C13</f>
        <v>0</v>
      </c>
      <c r="F5" s="597" t="s">
        <v>9</v>
      </c>
      <c r="G5" s="597" t="s">
        <v>9</v>
      </c>
      <c r="H5" s="320" t="s">
        <v>22</v>
      </c>
      <c r="I5" s="320">
        <f>DADOS!C14</f>
        <v>0</v>
      </c>
    </row>
    <row r="8" spans="1:9" x14ac:dyDescent="0.25">
      <c r="A8" s="321" t="s">
        <v>132</v>
      </c>
      <c r="B8" s="322">
        <v>1.1428</v>
      </c>
      <c r="C8" s="600" t="s">
        <v>133</v>
      </c>
      <c r="D8" s="601"/>
      <c r="E8" s="602"/>
      <c r="F8" s="603"/>
      <c r="G8" s="604"/>
      <c r="H8" s="605"/>
      <c r="I8" s="606"/>
    </row>
    <row r="9" spans="1:9" x14ac:dyDescent="0.25">
      <c r="A9" s="323" t="s">
        <v>134</v>
      </c>
      <c r="B9" s="324">
        <v>0.2</v>
      </c>
      <c r="C9" s="576" t="s">
        <v>135</v>
      </c>
      <c r="D9" s="577"/>
      <c r="E9" s="578"/>
      <c r="F9" s="579"/>
      <c r="G9" s="580"/>
      <c r="H9" s="581"/>
      <c r="I9" s="582"/>
    </row>
    <row r="10" spans="1:9" x14ac:dyDescent="0.25">
      <c r="A10" s="325" t="s">
        <v>136</v>
      </c>
      <c r="B10" s="326">
        <v>0.12</v>
      </c>
      <c r="C10" s="583" t="s">
        <v>137</v>
      </c>
      <c r="D10" s="584"/>
      <c r="E10" s="585"/>
      <c r="F10" s="586"/>
      <c r="G10" s="587"/>
      <c r="H10" s="588"/>
      <c r="I10" s="589"/>
    </row>
    <row r="11" spans="1:9" x14ac:dyDescent="0.25">
      <c r="A11" s="327" t="s">
        <v>138</v>
      </c>
      <c r="B11" s="328">
        <v>0</v>
      </c>
      <c r="C11" s="590" t="s">
        <v>139</v>
      </c>
      <c r="D11" s="591"/>
      <c r="E11" s="592"/>
      <c r="F11" s="593"/>
      <c r="G11" s="594"/>
      <c r="H11" s="595"/>
      <c r="I11" s="596"/>
    </row>
    <row r="12" spans="1:9" x14ac:dyDescent="0.25">
      <c r="A12" s="329" t="s">
        <v>140</v>
      </c>
      <c r="B12" s="330">
        <f>(((1+B8+B9)*(1+B10))/(1-B11))</f>
        <v>2.6239360000000009</v>
      </c>
      <c r="C12" s="388" t="s">
        <v>141</v>
      </c>
      <c r="D12" s="388"/>
      <c r="E12" s="388"/>
      <c r="F12" s="388"/>
      <c r="G12" s="388"/>
      <c r="H12" s="388"/>
      <c r="I12" s="388"/>
    </row>
    <row r="13" spans="1:9" x14ac:dyDescent="0.25">
      <c r="A13" s="331" t="s">
        <v>142</v>
      </c>
      <c r="B13" s="332">
        <f>((1+B10)/(1-B11))</f>
        <v>1.1200000000000001</v>
      </c>
      <c r="C13" s="388" t="s">
        <v>143</v>
      </c>
      <c r="D13" s="388"/>
      <c r="E13" s="388"/>
      <c r="F13" s="388"/>
      <c r="G13" s="388"/>
      <c r="H13" s="388"/>
      <c r="I13" s="388"/>
    </row>
    <row r="23" spans="5:9" x14ac:dyDescent="0.25">
      <c r="E23" s="574">
        <f>DADOS!C11</f>
        <v>0</v>
      </c>
      <c r="F23" s="574"/>
      <c r="G23" s="574"/>
      <c r="H23" s="574"/>
      <c r="I23" s="574"/>
    </row>
    <row r="24" spans="5:9" x14ac:dyDescent="0.25">
      <c r="E24" s="575">
        <f>DADOS!C12</f>
        <v>0</v>
      </c>
      <c r="F24" s="388"/>
      <c r="G24" s="388"/>
      <c r="H24" s="388"/>
      <c r="I24" s="388"/>
    </row>
  </sheetData>
  <sheetProtection password="BF59" sheet="1" objects="1" scenarios="1" selectLockedCells="1"/>
  <mergeCells count="12">
    <mergeCell ref="B4:F4"/>
    <mergeCell ref="H4:I4"/>
    <mergeCell ref="B5:C5"/>
    <mergeCell ref="E5:G5"/>
    <mergeCell ref="C8:I8"/>
    <mergeCell ref="E23:I23"/>
    <mergeCell ref="E24:I24"/>
    <mergeCell ref="C9:I9"/>
    <mergeCell ref="C10:I10"/>
    <mergeCell ref="C11:I11"/>
    <mergeCell ref="C12:I12"/>
    <mergeCell ref="C13:I13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4"/>
  <sheetViews>
    <sheetView workbookViewId="0"/>
  </sheetViews>
  <sheetFormatPr defaultRowHeight="15" x14ac:dyDescent="0.25"/>
  <cols>
    <col min="1" max="1" width="8" customWidth="1"/>
    <col min="2" max="2" width="30" customWidth="1"/>
    <col min="3" max="3" width="10" customWidth="1"/>
    <col min="4" max="4" width="12" customWidth="1"/>
    <col min="5" max="9" width="10" customWidth="1"/>
  </cols>
  <sheetData>
    <row r="1" spans="1:10" x14ac:dyDescent="0.25">
      <c r="A1" s="333" t="s">
        <v>0</v>
      </c>
    </row>
    <row r="2" spans="1:10" x14ac:dyDescent="0.25">
      <c r="A2" s="333" t="s">
        <v>16</v>
      </c>
    </row>
    <row r="3" spans="1:10" x14ac:dyDescent="0.25">
      <c r="A3" s="333" t="s">
        <v>17</v>
      </c>
      <c r="B3" s="2" t="str">
        <f>DADOS!C3</f>
        <v>19/12/2023</v>
      </c>
    </row>
    <row r="4" spans="1:10" x14ac:dyDescent="0.25">
      <c r="A4" s="333" t="s">
        <v>18</v>
      </c>
      <c r="B4" s="614">
        <f>DADOS!C7</f>
        <v>0</v>
      </c>
      <c r="C4" s="388"/>
      <c r="D4" s="388"/>
      <c r="E4" s="388"/>
      <c r="F4" s="388"/>
      <c r="G4" s="333" t="s">
        <v>19</v>
      </c>
      <c r="H4" s="615" t="str">
        <f>DADOS!C9</f>
        <v/>
      </c>
      <c r="I4" s="388"/>
    </row>
    <row r="5" spans="1:10" x14ac:dyDescent="0.25">
      <c r="A5" s="333" t="s">
        <v>20</v>
      </c>
      <c r="B5" s="616" t="str">
        <f>DADOS!C8</f>
        <v/>
      </c>
      <c r="C5" s="614" t="s">
        <v>9</v>
      </c>
      <c r="D5" s="333" t="s">
        <v>21</v>
      </c>
      <c r="E5" s="614">
        <f>DADOS!C13</f>
        <v>0</v>
      </c>
      <c r="F5" s="614" t="s">
        <v>9</v>
      </c>
      <c r="G5" s="614" t="s">
        <v>9</v>
      </c>
      <c r="H5" s="333" t="s">
        <v>22</v>
      </c>
      <c r="I5" s="333">
        <f>DADOS!C14</f>
        <v>0</v>
      </c>
    </row>
    <row r="7" spans="1:10" x14ac:dyDescent="0.25">
      <c r="A7" s="334" t="s">
        <v>23</v>
      </c>
      <c r="B7" s="334" t="s">
        <v>24</v>
      </c>
      <c r="C7" s="334" t="s">
        <v>25</v>
      </c>
      <c r="D7" s="334" t="s">
        <v>26</v>
      </c>
      <c r="E7" s="334" t="s">
        <v>32</v>
      </c>
      <c r="F7" s="334" t="s">
        <v>144</v>
      </c>
      <c r="G7" s="334" t="s">
        <v>145</v>
      </c>
      <c r="H7" s="334" t="s">
        <v>146</v>
      </c>
      <c r="I7" s="334" t="s">
        <v>33</v>
      </c>
    </row>
    <row r="8" spans="1:10" x14ac:dyDescent="0.25">
      <c r="A8" s="335" t="s">
        <v>34</v>
      </c>
      <c r="B8" s="617" t="s">
        <v>35</v>
      </c>
      <c r="C8" s="618"/>
      <c r="D8" s="619"/>
      <c r="E8" s="620"/>
      <c r="F8" s="336">
        <f>SUM(F9:F10)</f>
        <v>0</v>
      </c>
      <c r="G8" s="337">
        <f>SUM(G9:G10)</f>
        <v>0</v>
      </c>
      <c r="H8" s="338"/>
      <c r="I8" s="339">
        <f>SUM(I9:I10)</f>
        <v>0</v>
      </c>
      <c r="J8" s="340" t="s">
        <v>36</v>
      </c>
    </row>
    <row r="9" spans="1:10" ht="56.25" x14ac:dyDescent="0.25">
      <c r="A9" s="341" t="s">
        <v>37</v>
      </c>
      <c r="B9" s="342" t="s">
        <v>38</v>
      </c>
      <c r="C9" s="343" t="s">
        <v>39</v>
      </c>
      <c r="D9" s="344">
        <v>28</v>
      </c>
      <c r="E9" s="345">
        <f>Orçamento!J9</f>
        <v>0</v>
      </c>
      <c r="F9" s="346"/>
      <c r="G9" s="347">
        <f>E9-F9</f>
        <v>0</v>
      </c>
      <c r="H9" s="348">
        <f>F9+G9</f>
        <v>0</v>
      </c>
      <c r="I9" s="349">
        <f>Orçamento!K9</f>
        <v>0</v>
      </c>
    </row>
    <row r="10" spans="1:10" ht="56.25" x14ac:dyDescent="0.25">
      <c r="A10" s="350" t="s">
        <v>40</v>
      </c>
      <c r="B10" s="351" t="s">
        <v>41</v>
      </c>
      <c r="C10" s="352" t="s">
        <v>42</v>
      </c>
      <c r="D10" s="353">
        <v>100</v>
      </c>
      <c r="E10" s="354">
        <f>Orçamento!J10</f>
        <v>0</v>
      </c>
      <c r="F10" s="355"/>
      <c r="G10" s="356">
        <f>E10-F10</f>
        <v>0</v>
      </c>
      <c r="H10" s="357">
        <f>F10+G10</f>
        <v>0</v>
      </c>
      <c r="I10" s="358">
        <f>Orçamento!K10</f>
        <v>0</v>
      </c>
    </row>
    <row r="11" spans="1:10" x14ac:dyDescent="0.25">
      <c r="A11" s="359" t="s">
        <v>43</v>
      </c>
      <c r="B11" s="607" t="s">
        <v>44</v>
      </c>
      <c r="C11" s="608"/>
      <c r="D11" s="609"/>
      <c r="E11" s="610"/>
      <c r="F11" s="360">
        <f>SUM(F12:F12)</f>
        <v>0</v>
      </c>
      <c r="G11" s="361">
        <f>SUM(G12:G12)</f>
        <v>0</v>
      </c>
      <c r="H11" s="362"/>
      <c r="I11" s="363">
        <f>SUM(I12:I12)</f>
        <v>0</v>
      </c>
      <c r="J11" s="364" t="s">
        <v>36</v>
      </c>
    </row>
    <row r="12" spans="1:10" ht="22.5" x14ac:dyDescent="0.25">
      <c r="A12" s="365" t="s">
        <v>45</v>
      </c>
      <c r="B12" s="366" t="s">
        <v>46</v>
      </c>
      <c r="C12" s="367" t="s">
        <v>47</v>
      </c>
      <c r="D12" s="368">
        <v>28</v>
      </c>
      <c r="E12" s="369">
        <f>Orçamento!J12</f>
        <v>0</v>
      </c>
      <c r="F12" s="370"/>
      <c r="G12" s="371">
        <f>E12-F12</f>
        <v>0</v>
      </c>
      <c r="H12" s="372">
        <f>F12+G12</f>
        <v>0</v>
      </c>
      <c r="I12" s="373">
        <f>Orçamento!K12</f>
        <v>0</v>
      </c>
    </row>
    <row r="13" spans="1:10" x14ac:dyDescent="0.25">
      <c r="A13" s="611" t="s">
        <v>48</v>
      </c>
      <c r="B13" s="388"/>
      <c r="C13" s="388"/>
      <c r="D13" s="388"/>
      <c r="E13" s="388"/>
      <c r="F13" s="374">
        <f>F8+F11</f>
        <v>0</v>
      </c>
      <c r="G13" s="375">
        <f>G8+G11</f>
        <v>0</v>
      </c>
      <c r="H13" s="376"/>
      <c r="I13" s="377">
        <f>I8+I11</f>
        <v>0</v>
      </c>
    </row>
    <row r="23" spans="5:9" x14ac:dyDescent="0.25">
      <c r="E23" s="612">
        <f>DADOS!C11</f>
        <v>0</v>
      </c>
      <c r="F23" s="612"/>
      <c r="G23" s="612"/>
      <c r="H23" s="612"/>
      <c r="I23" s="612"/>
    </row>
    <row r="24" spans="5:9" x14ac:dyDescent="0.25">
      <c r="E24" s="613">
        <f>DADOS!C12</f>
        <v>0</v>
      </c>
      <c r="F24" s="388"/>
      <c r="G24" s="388"/>
      <c r="H24" s="388"/>
      <c r="I24" s="388"/>
    </row>
  </sheetData>
  <sheetProtection password="BF59" sheet="1" objects="1" scenarios="1" selectLockedCells="1"/>
  <mergeCells count="9">
    <mergeCell ref="B11:E11"/>
    <mergeCell ref="A13:E13"/>
    <mergeCell ref="E23:I23"/>
    <mergeCell ref="E24:I24"/>
    <mergeCell ref="B4:F4"/>
    <mergeCell ref="H4:I4"/>
    <mergeCell ref="B5:C5"/>
    <mergeCell ref="E5:G5"/>
    <mergeCell ref="B8:E8"/>
  </mergeCells>
  <pageMargins left="0.5" right="0.5" top="0.75" bottom="0.75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"/>
  <sheetViews>
    <sheetView workbookViewId="0"/>
  </sheetViews>
  <sheetFormatPr defaultRowHeight="15" x14ac:dyDescent="0.25"/>
  <sheetData>
    <row r="1" spans="1:1" x14ac:dyDescent="0.25">
      <c r="A1" s="378">
        <f>'BDI principal'!D14</f>
        <v>23.52</v>
      </c>
    </row>
    <row r="2" spans="1:1" x14ac:dyDescent="0.25">
      <c r="A2" s="379">
        <f>'BDI equipamentos'!D14</f>
        <v>3.79</v>
      </c>
    </row>
    <row r="3" spans="1:1" x14ac:dyDescent="0.25">
      <c r="A3" s="380">
        <f>'BDI Diferenciado'!B12</f>
        <v>2.6239360000000009</v>
      </c>
    </row>
    <row r="4" spans="1:1" x14ac:dyDescent="0.25">
      <c r="A4" s="381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DADOS</vt:lpstr>
      <vt:lpstr>Orçamento</vt:lpstr>
      <vt:lpstr>Cronograma</vt:lpstr>
      <vt:lpstr>BDI principal</vt:lpstr>
      <vt:lpstr>BDI equipamentos</vt:lpstr>
      <vt:lpstr>BDI Diferenciado</vt:lpstr>
      <vt:lpstr>Material 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Alessandra Stinghen</cp:lastModifiedBy>
  <dcterms:created xsi:type="dcterms:W3CDTF">2023-12-19T10:47:16Z</dcterms:created>
  <dcterms:modified xsi:type="dcterms:W3CDTF">2023-12-19T14:03:00Z</dcterms:modified>
</cp:coreProperties>
</file>