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3\Edital xxx.2023 - Concorrência Reforma ETA Sul\Arquivos para disponibilizar no site\"/>
    </mc:Choice>
  </mc:AlternateContent>
  <xr:revisionPtr revIDLastSave="0" documentId="8_{CB7D8632-0B0D-4327-93EE-F47317E23CBC}" xr6:coauthVersionLast="47" xr6:coauthVersionMax="47" xr10:uidLastSave="{00000000-0000-0000-0000-000000000000}"/>
  <workbookProtection lockStructure="1"/>
  <bookViews>
    <workbookView xWindow="-120" yWindow="-120" windowWidth="29040" windowHeight="15840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equipamentos" sheetId="5" r:id="rId5"/>
    <sheet name="BDI Diferenciado" sheetId="6" r:id="rId6"/>
    <sheet name="Repositório" sheetId="7" state="veryHidden" r:id="rId7"/>
  </sheets>
  <calcPr calcId="181029"/>
</workbook>
</file>

<file path=xl/calcChain.xml><?xml version="1.0" encoding="utf-8"?>
<calcChain xmlns="http://schemas.openxmlformats.org/spreadsheetml/2006/main">
  <c r="E24" i="6" l="1"/>
  <c r="E23" i="6"/>
  <c r="B13" i="6"/>
  <c r="A4" i="7" s="1"/>
  <c r="B12" i="6"/>
  <c r="A3" i="7" s="1"/>
  <c r="I5" i="6"/>
  <c r="E5" i="6"/>
  <c r="B5" i="6"/>
  <c r="H4" i="6"/>
  <c r="B4" i="6"/>
  <c r="B3" i="6"/>
  <c r="E27" i="5"/>
  <c r="E26" i="5"/>
  <c r="J15" i="5"/>
  <c r="J13" i="5"/>
  <c r="D13" i="5"/>
  <c r="J12" i="5"/>
  <c r="J11" i="5"/>
  <c r="J10" i="5"/>
  <c r="J9" i="5"/>
  <c r="J8" i="5"/>
  <c r="D14" i="5" s="1"/>
  <c r="I5" i="5"/>
  <c r="E5" i="5"/>
  <c r="B5" i="5"/>
  <c r="H4" i="5"/>
  <c r="B4" i="5"/>
  <c r="B3" i="5"/>
  <c r="E30" i="4"/>
  <c r="E29" i="4"/>
  <c r="I18" i="4"/>
  <c r="J18" i="4" s="1"/>
  <c r="J16" i="4"/>
  <c r="J15" i="4"/>
  <c r="J12" i="4"/>
  <c r="J11" i="4"/>
  <c r="J10" i="4"/>
  <c r="J9" i="4"/>
  <c r="J8" i="4"/>
  <c r="D14" i="4" s="1"/>
  <c r="I5" i="4"/>
  <c r="E5" i="4"/>
  <c r="B5" i="4"/>
  <c r="H4" i="4"/>
  <c r="B4" i="4"/>
  <c r="B3" i="4"/>
  <c r="AB13" i="3"/>
  <c r="AB12" i="3"/>
  <c r="AB11" i="3"/>
  <c r="AB10" i="3"/>
  <c r="AB9" i="3"/>
  <c r="AB8" i="3"/>
  <c r="I5" i="3"/>
  <c r="E5" i="3"/>
  <c r="B5" i="3"/>
  <c r="H4" i="3"/>
  <c r="B4" i="3"/>
  <c r="B3" i="3"/>
  <c r="E53" i="2"/>
  <c r="E52" i="2"/>
  <c r="I5" i="2"/>
  <c r="E5" i="2"/>
  <c r="B5" i="2"/>
  <c r="H4" i="2"/>
  <c r="B4" i="2"/>
  <c r="B3" i="2"/>
  <c r="I34" i="2" l="1"/>
  <c r="J34" i="2" s="1"/>
  <c r="K34" i="2" s="1"/>
  <c r="I32" i="2"/>
  <c r="J32" i="2" s="1"/>
  <c r="K32" i="2" s="1"/>
  <c r="I28" i="2"/>
  <c r="J28" i="2" s="1"/>
  <c r="K28" i="2" s="1"/>
  <c r="I26" i="2"/>
  <c r="J26" i="2" s="1"/>
  <c r="K26" i="2" s="1"/>
  <c r="I22" i="2"/>
  <c r="J22" i="2" s="1"/>
  <c r="K22" i="2" s="1"/>
  <c r="I16" i="2"/>
  <c r="J16" i="2" s="1"/>
  <c r="K16" i="2" s="1"/>
  <c r="I10" i="2"/>
  <c r="J10" i="2" s="1"/>
  <c r="K10" i="2" s="1"/>
  <c r="I24" i="2"/>
  <c r="J24" i="2" s="1"/>
  <c r="K24" i="2" s="1"/>
  <c r="I14" i="2"/>
  <c r="J14" i="2" s="1"/>
  <c r="K14" i="2" s="1"/>
  <c r="I39" i="2"/>
  <c r="J39" i="2" s="1"/>
  <c r="K39" i="2" s="1"/>
  <c r="I31" i="2"/>
  <c r="J31" i="2" s="1"/>
  <c r="K31" i="2" s="1"/>
  <c r="I25" i="2"/>
  <c r="J25" i="2" s="1"/>
  <c r="K25" i="2" s="1"/>
  <c r="I21" i="2"/>
  <c r="J21" i="2" s="1"/>
  <c r="K21" i="2" s="1"/>
  <c r="I9" i="2"/>
  <c r="J9" i="2" s="1"/>
  <c r="K9" i="2" s="1"/>
  <c r="A1" i="7"/>
  <c r="I29" i="2"/>
  <c r="J29" i="2" s="1"/>
  <c r="K29" i="2" s="1"/>
  <c r="I23" i="2"/>
  <c r="J23" i="2" s="1"/>
  <c r="K23" i="2" s="1"/>
  <c r="I19" i="2"/>
  <c r="J19" i="2" s="1"/>
  <c r="K19" i="2" s="1"/>
  <c r="I17" i="2"/>
  <c r="J17" i="2" s="1"/>
  <c r="K17" i="2" s="1"/>
  <c r="I13" i="2"/>
  <c r="J13" i="2" s="1"/>
  <c r="K13" i="2" s="1"/>
  <c r="I11" i="2"/>
  <c r="J11" i="2" s="1"/>
  <c r="K11" i="2" s="1"/>
  <c r="I30" i="2"/>
  <c r="J30" i="2" s="1"/>
  <c r="K30" i="2" s="1"/>
  <c r="I20" i="2"/>
  <c r="J20" i="2" s="1"/>
  <c r="K20" i="2" s="1"/>
  <c r="I15" i="2"/>
  <c r="J15" i="2" s="1"/>
  <c r="K15" i="2" s="1"/>
  <c r="A2" i="7"/>
  <c r="I40" i="2"/>
  <c r="J40" i="2" s="1"/>
  <c r="K40" i="2" s="1"/>
  <c r="I37" i="2"/>
  <c r="J37" i="2" s="1"/>
  <c r="K37" i="2" s="1"/>
  <c r="I41" i="2"/>
  <c r="J41" i="2" s="1"/>
  <c r="K41" i="2" s="1"/>
  <c r="I35" i="2"/>
  <c r="J35" i="2" s="1"/>
  <c r="K35" i="2" s="1"/>
  <c r="I36" i="2"/>
  <c r="J36" i="2" s="1"/>
  <c r="K36" i="2" s="1"/>
  <c r="D13" i="4"/>
  <c r="J13" i="4" s="1"/>
  <c r="K33" i="2" l="1"/>
  <c r="C12" i="3" s="1"/>
  <c r="K12" i="2"/>
  <c r="C9" i="3" s="1"/>
  <c r="K27" i="2"/>
  <c r="C11" i="3" s="1"/>
  <c r="K18" i="2"/>
  <c r="C10" i="3" s="1"/>
  <c r="K8" i="2"/>
  <c r="K38" i="2"/>
  <c r="C13" i="3" s="1"/>
  <c r="C8" i="3" l="1"/>
  <c r="J42" i="2"/>
  <c r="Y12" i="3"/>
  <c r="Q12" i="3"/>
  <c r="I12" i="3"/>
  <c r="W12" i="3"/>
  <c r="G12" i="3"/>
  <c r="U12" i="3"/>
  <c r="M12" i="3"/>
  <c r="E12" i="3"/>
  <c r="AA12" i="3"/>
  <c r="S12" i="3"/>
  <c r="K12" i="3"/>
  <c r="O12" i="3"/>
  <c r="U10" i="3"/>
  <c r="M10" i="3"/>
  <c r="Y10" i="3"/>
  <c r="Q10" i="3"/>
  <c r="I10" i="3"/>
  <c r="S10" i="3"/>
  <c r="W10" i="3"/>
  <c r="O10" i="3"/>
  <c r="G10" i="3"/>
  <c r="E10" i="3"/>
  <c r="AA10" i="3"/>
  <c r="K10" i="3"/>
  <c r="W11" i="3"/>
  <c r="O11" i="3"/>
  <c r="G11" i="3"/>
  <c r="AA11" i="3"/>
  <c r="S11" i="3"/>
  <c r="K11" i="3"/>
  <c r="Y11" i="3"/>
  <c r="Q11" i="3"/>
  <c r="I11" i="3"/>
  <c r="U11" i="3"/>
  <c r="M11" i="3"/>
  <c r="E11" i="3"/>
  <c r="AA13" i="3"/>
  <c r="S13" i="3"/>
  <c r="K13" i="3"/>
  <c r="Y13" i="3"/>
  <c r="Q13" i="3"/>
  <c r="I13" i="3"/>
  <c r="W13" i="3"/>
  <c r="O13" i="3"/>
  <c r="G13" i="3"/>
  <c r="U13" i="3"/>
  <c r="M13" i="3"/>
  <c r="E13" i="3"/>
  <c r="AA9" i="3"/>
  <c r="K9" i="3"/>
  <c r="W9" i="3"/>
  <c r="O9" i="3"/>
  <c r="G9" i="3"/>
  <c r="S9" i="3"/>
  <c r="U9" i="3"/>
  <c r="M9" i="3"/>
  <c r="E9" i="3"/>
  <c r="Y9" i="3"/>
  <c r="Q9" i="3"/>
  <c r="I9" i="3"/>
  <c r="Y8" i="3" l="1"/>
  <c r="X14" i="3" s="1"/>
  <c r="O8" i="3"/>
  <c r="N14" i="3" s="1"/>
  <c r="U8" i="3"/>
  <c r="T14" i="3" s="1"/>
  <c r="M8" i="3"/>
  <c r="L14" i="3" s="1"/>
  <c r="E8" i="3"/>
  <c r="I8" i="3"/>
  <c r="H14" i="3" s="1"/>
  <c r="C14" i="3"/>
  <c r="G8" i="3"/>
  <c r="F14" i="3" s="1"/>
  <c r="AA8" i="3"/>
  <c r="Z14" i="3" s="1"/>
  <c r="S8" i="3"/>
  <c r="R14" i="3" s="1"/>
  <c r="K8" i="3"/>
  <c r="J14" i="3" s="1"/>
  <c r="Q8" i="3"/>
  <c r="P14" i="3" s="1"/>
  <c r="W8" i="3"/>
  <c r="V14" i="3" s="1"/>
  <c r="AC10" i="3"/>
  <c r="AC9" i="3"/>
  <c r="AC13" i="3"/>
  <c r="AC11" i="3"/>
  <c r="AC12" i="3"/>
  <c r="D14" i="3" l="1"/>
  <c r="AC8" i="3"/>
  <c r="AC14" i="3" s="1"/>
  <c r="AB14" i="3" s="1"/>
</calcChain>
</file>

<file path=xl/sharedStrings.xml><?xml version="1.0" encoding="utf-8"?>
<sst xmlns="http://schemas.openxmlformats.org/spreadsheetml/2006/main" count="313" uniqueCount="180">
  <si>
    <t>Prefeitura Municipal de Jaraguá do Sul - SC</t>
  </si>
  <si>
    <t>SAMAE - Serviço Autônomo Municipal de Água e Esgoto</t>
  </si>
  <si>
    <t>Data do documento:</t>
  </si>
  <si>
    <t>28/02/2023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</si>
  <si>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</si>
  <si>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</si>
  <si>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</si>
  <si>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</si>
  <si>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</si>
  <si>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</si>
  <si>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</si>
  <si>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</si>
  <si>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</si>
  <si>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</si>
  <si>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</si>
  <si>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</si>
  <si>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REFORÇO ESTRUTURAL E IMPERMEABILIZAÇÃO - ETA SUL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</si>
  <si>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</si>
  <si>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</si>
  <si>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</si>
  <si>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</si>
  <si>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</si>
  <si>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</si>
  <si>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</si>
  <si>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</si>
  <si>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</si>
  <si>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</si>
  <si>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</si>
  <si>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</si>
  <si>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</si>
  <si>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</si>
  <si>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</si>
  <si>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</si>
  <si>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</si>
  <si>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</si>
  <si>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ADMINISTRAÇÃO LOCAL</t>
  </si>
  <si>
    <t>Etapa</t>
  </si>
  <si>
    <t>1.1</t>
  </si>
  <si>
    <t>ENGENHEIRO CIVIL DE OBRA PLENO COM ENCARGOS COMPLEMENTARES</t>
  </si>
  <si>
    <t>H</t>
  </si>
  <si>
    <t>1.2</t>
  </si>
  <si>
    <t>ENCARREGADO GERAL DE OBRAS (MENSALISTA)</t>
  </si>
  <si>
    <t xml:space="preserve">MES   </t>
  </si>
  <si>
    <t>1.3</t>
  </si>
  <si>
    <t xml:space="preserve">TECNICO EM SEGURANCA DO TRABALHO (HORISTA)                                                                                                                                                                                                                     </t>
  </si>
  <si>
    <t xml:space="preserve">H     </t>
  </si>
  <si>
    <t>2</t>
  </si>
  <si>
    <t>CANTEIRO DE OBRAS</t>
  </si>
  <si>
    <t>2.1</t>
  </si>
  <si>
    <t xml:space="preserve">LOCACAO DE CONTAINER 2,30 X 4,30 M, ALT. 2,50 M, PARA SANITARIO, COM 3 BACIAS, 4 CHUVEIROS, 1 LAVATORIO E 1 MICTORIO (NAO INCLUI MOBILIZACAO/DESMOBILIZACAO)                                                                                                   </t>
  </si>
  <si>
    <t>2.2</t>
  </si>
  <si>
    <t>TRANSPORTE COM CAMINHÃO CARROCERIA COM GUINDAUTO (MUNCK),  MOMENTO MÁXIMO DE CARGA 11,7 TM, EM VIA URBANA PAVIMENTADA, DMT ATÉ 30KM (UNIDADE: TXKM). AF_07/2020</t>
  </si>
  <si>
    <t>TXKM</t>
  </si>
  <si>
    <t>2.3</t>
  </si>
  <si>
    <t>EXECUÇÃO DE CENTRAL DE ARMADURA EM CANTEIRO DE OBRA, NÃO INCLUSO MOBILIÁRIO E EQUIPAMENTOS. AF_04/2016</t>
  </si>
  <si>
    <t>M2</t>
  </si>
  <si>
    <t>2.4</t>
  </si>
  <si>
    <t>REFEITÓRIO</t>
  </si>
  <si>
    <t>M²</t>
  </si>
  <si>
    <t>2.5</t>
  </si>
  <si>
    <t xml:space="preserve">PLACA DE OBRA (PARA CONSTRUCAO CIVIL) EM CHAPA GALVANIZADA *N. 22*, ADESIVADA, DE *2,4 X 1,2* M (SEM POSTES PARA FIXACAO)                                                                                                                                      </t>
  </si>
  <si>
    <t xml:space="preserve">M2    </t>
  </si>
  <si>
    <t>3</t>
  </si>
  <si>
    <t>SERVIÇOS PRELIMINARES - DEMOLIÇÕES E ANDAIMES</t>
  </si>
  <si>
    <t>3.1</t>
  </si>
  <si>
    <t>MONTAGEM E DESMONTAGEM DE ANDAIME TUBULAR TIPO “TORRE” (EXCLUSIVE ANDAIME E LIMPEZA). AF_11/2017</t>
  </si>
  <si>
    <t>M</t>
  </si>
  <si>
    <t>3.2</t>
  </si>
  <si>
    <t xml:space="preserve">LOCACAO DE ANDAIME METALICO TUBULAR DE ENCAIXE, TIPO DE TORRE, CADA PAINEL COM LARGURA DE 1 ATE 1,5 M E ALTURA DE *1,00* M, INCLUINDO DIAGONAL, BARRAS DE LIGACAO, SAPATAS OU RODIZIOS E DEMAIS ITENS NECESSARIOS A MONTAGEM (NAO INCLUI INSTALACAO)           </t>
  </si>
  <si>
    <t xml:space="preserve">MXMES </t>
  </si>
  <si>
    <t>3.3</t>
  </si>
  <si>
    <t>LIMPEZA DE SUPERFÍCIE COM JATO DE ALTA PRESSÃO. AF_04/2019</t>
  </si>
  <si>
    <t>3.4</t>
  </si>
  <si>
    <t>DEMOLIÇÃO DE ARGAMASSAS/IMPERMEABILIZAÇÃO, DE FORMA MANUAL, SEM REAPROVEITAMENTO. AF_12/2017</t>
  </si>
  <si>
    <t>3.5</t>
  </si>
  <si>
    <t>CARGA, MANOBRA E DESCARGA DE ENTULHO EM CAMINHÃO BASCULANTE 6 M³ - CARGA COM ESCAVADEIRA HIDRÁULICA  (CAÇAMBA DE 0,80 M³ / 111 HP) E DESCARGA LIVRE (UNIDADE: M3). AF_07/2020</t>
  </si>
  <si>
    <t>M3</t>
  </si>
  <si>
    <t>3.6</t>
  </si>
  <si>
    <t>TRANSPORTE COM CAMINHÃO BASCULANTE DE 6 M³, EM VIA URBANA PAVIMENTADA, DMT ATÉ 30 KM (UNIDADE: M3XKM). AF_07/2020</t>
  </si>
  <si>
    <t>M3XKM</t>
  </si>
  <si>
    <t>3.7</t>
  </si>
  <si>
    <t>DEMOLIÇÃO DE LAJES, DE FORMA MECANIZADA COM MARTELETE, SEM REAPROVEITAMENTO. AF_12/2017</t>
  </si>
  <si>
    <t>3.8</t>
  </si>
  <si>
    <t>DESTINAÇÃO DE RESÍDUO DE CONSTRUÇÃO CIVIL CLASSE II B</t>
  </si>
  <si>
    <t>M³</t>
  </si>
  <si>
    <t>4</t>
  </si>
  <si>
    <t>REFORÇO ESTRUTURAL - DECANTADORES</t>
  </si>
  <si>
    <t>4.1</t>
  </si>
  <si>
    <t>CONCRETAGEM  FCK 30 MPA, COM USO DE BOMBA – LANÇAMENTO, ADENSAMENTO E ACABAMENTO. AF_11/2016</t>
  </si>
  <si>
    <t>4.2</t>
  </si>
  <si>
    <t>ARMAÇÃO DO SISTEMA DE PAREDES DE CONCRETO, EXECUTADA COMO REFORÇO, VERGALHÃO DE 8,0 MM DE DIÂMETRO. AF_06/2019</t>
  </si>
  <si>
    <t>KG</t>
  </si>
  <si>
    <t>4.3</t>
  </si>
  <si>
    <t>ARMAÇÃO DO SISTEMA DE PAREDES DE CONCRETO, EXECUTADA COMO REFORÇO, VERGALHÃO DE 10,0 MM DE DIÂMETRO. AF_06/2019</t>
  </si>
  <si>
    <t>4.4</t>
  </si>
  <si>
    <t>MONTAGEM E DESMONTAGEM DE FÔRMA DE LAJE MACIÇA, PÉ-DIREITO SIMPLES, EM CHAPA DE MADEIRA COMPENSADA RESINADA E CIMBRAMENTO DE MADEIRA, 2 UTILIZAÇÕES. AF_03/2022</t>
  </si>
  <si>
    <t>4.5</t>
  </si>
  <si>
    <t>BLOCO EPS T5F PARA ENCHIMENTO DE PISO - FORNECIMENTO E INSTALAÇÃO</t>
  </si>
  <si>
    <t>5</t>
  </si>
  <si>
    <t>IMPERMEABILIZAÇÕES</t>
  </si>
  <si>
    <t>5.1</t>
  </si>
  <si>
    <t>FITA HIDROEXPANSIVA PARA JUNTAS DE CONCRETAGEM - FORNECIMENTO E INSTALAÇÃO</t>
  </si>
  <si>
    <t>5.2</t>
  </si>
  <si>
    <t>POLIURETANO ESLASTOMÉRICO, TINTA PU ALIFÁTICO, NÃO TECIDO GEOTEXTIL DE FIBRAS MULTIDIRECIONAIS - INCLUSO MATERIAIS E INSUMOS DIVERSOS (4MM ESPESSURA)</t>
  </si>
  <si>
    <t>5.3</t>
  </si>
  <si>
    <t>APLICAÇÃO DE IMPERMEABILIZAÇÃO POR MEIO DE QUIPAMENTO AIRLESS PLURAL BICOMPONENTE (2 ETAPAS) - MÃO DE OBRA</t>
  </si>
  <si>
    <t>5.4</t>
  </si>
  <si>
    <t>PREPARO DA SUPERFÍCIE - REMOÇÃO DO REVESTIMENTO EXISTENTE COM RASPAGEM E HIDROJATEAMENTO E RECUPERAÇÃO DE SUBSTRATO COM ARGAMASSA POLIMÉRICA EM LOCAIS QUE APRESENTAREM DEFEITO</t>
  </si>
  <si>
    <t>6</t>
  </si>
  <si>
    <t>RETIRADA E RECOLOCAÇÃO DO MEIO FILTRANTE</t>
  </si>
  <si>
    <t>6.1</t>
  </si>
  <si>
    <t>EXECUÇÃO DE RETIRADA E RECOLOCAÇÃO DE MATERIAL MEIO FILTRANTE DE FILTROS PARA ESTAÇÃO DE TRATAMENTO DE ÁGUA</t>
  </si>
  <si>
    <t>6.2</t>
  </si>
  <si>
    <t>CARVÃO ANTRACITOSO PARA TRATAMENTO DE ÁGUA (TE 09 A 1,2 MM CD&lt;1,6) - ESPECIFICAÇÃO DO MATERIAL CONFORME TERMO DE REFERÊNCIA</t>
  </si>
  <si>
    <t>6.3</t>
  </si>
  <si>
    <t>AREIA PARA FILTRO TE 04 A 06 MM CD&lt;1,6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</si>
  <si>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</si>
  <si>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</si>
  <si>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</si>
  <si>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</si>
  <si>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</si>
  <si>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</si>
  <si>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</si>
  <si>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</si>
  <si>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</si>
  <si>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</si>
  <si>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</si>
  <si>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Mês 5</t>
  </si>
  <si>
    <t>R$ Mês 5</t>
  </si>
  <si>
    <t>% Mês 6</t>
  </si>
  <si>
    <t>R$ Mês 6</t>
  </si>
  <si>
    <t>% Mês 7</t>
  </si>
  <si>
    <t>R$ Mês 7</t>
  </si>
  <si>
    <t>% Mês 8</t>
  </si>
  <si>
    <t>R$ Mês 8</t>
  </si>
  <si>
    <t>% Mês 9</t>
  </si>
  <si>
    <t>R$ Mês 9</t>
  </si>
  <si>
    <t>% Mês 10</t>
  </si>
  <si>
    <t>R$ Mês 10</t>
  </si>
  <si>
    <t>% Mês 11</t>
  </si>
  <si>
    <t>R$ Mês 11</t>
  </si>
  <si>
    <t>% Mês 12</t>
  </si>
  <si>
    <t>R$ Mês 12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</si>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</sst>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,##0.00##"/>
    <numFmt numFmtId="171" formatCode="###,##0.0000"/>
  </numFmts>
  <fonts count="887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894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4" fontId="29" fillId="2" borderId="1" xfId="0" applyNumberFormat="1" applyFont="1" applyFill="1" applyBorder="1" applyAlignment="1" applyProtection="1">
      <alignment horizontal="right" vertical="top"/>
      <protection locked="0"/>
    </xf>
    <xf numFmtId="170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4" fontId="41" fillId="2" borderId="1" xfId="0" applyNumberFormat="1" applyFont="1" applyFill="1" applyBorder="1" applyAlignment="1" applyProtection="1">
      <alignment horizontal="right" vertical="top"/>
      <protection locked="0"/>
    </xf>
    <xf numFmtId="170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center" vertical="top"/>
    </xf>
    <xf numFmtId="168" fontId="49" fillId="0" borderId="1" xfId="0" applyNumberFormat="1" applyFont="1" applyBorder="1" applyAlignment="1">
      <alignment horizontal="right" vertical="top"/>
    </xf>
    <xf numFmtId="169" fontId="50" fillId="0" borderId="1" xfId="0" applyNumberFormat="1" applyFont="1" applyBorder="1" applyAlignment="1">
      <alignment horizontal="right" vertical="top"/>
    </xf>
    <xf numFmtId="169" fontId="51" fillId="0" borderId="1" xfId="0" applyNumberFormat="1" applyFont="1" applyBorder="1" applyAlignment="1">
      <alignment horizontal="right" vertical="top"/>
    </xf>
    <xf numFmtId="169" fontId="52" fillId="0" borderId="1" xfId="0" applyNumberFormat="1" applyFont="1" applyBorder="1" applyAlignment="1">
      <alignment horizontal="right" vertical="top"/>
    </xf>
    <xf numFmtId="4" fontId="53" fillId="2" borderId="1" xfId="0" applyNumberFormat="1" applyFont="1" applyFill="1" applyBorder="1" applyAlignment="1" applyProtection="1">
      <alignment horizontal="right" vertical="top"/>
      <protection locked="0"/>
    </xf>
    <xf numFmtId="170" fontId="54" fillId="0" borderId="1" xfId="0" applyNumberFormat="1" applyFont="1" applyBorder="1" applyAlignment="1">
      <alignment horizontal="right" vertical="top"/>
    </xf>
    <xf numFmtId="4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3" borderId="1" xfId="0" applyFont="1" applyFill="1" applyBorder="1" applyAlignment="1">
      <alignment horizontal="left"/>
    </xf>
    <xf numFmtId="0" fontId="66" fillId="3" borderId="1" xfId="0" applyFont="1" applyFill="1" applyBorder="1" applyAlignment="1">
      <alignment horizontal="left"/>
    </xf>
    <xf numFmtId="0" fontId="67" fillId="3" borderId="1" xfId="0" applyFont="1" applyFill="1" applyBorder="1" applyAlignment="1">
      <alignment horizontal="left"/>
    </xf>
    <xf numFmtId="4" fontId="68" fillId="3" borderId="1" xfId="0" applyNumberFormat="1" applyFont="1" applyFill="1" applyBorder="1" applyAlignment="1">
      <alignment horizontal="right"/>
    </xf>
    <xf numFmtId="0" fontId="69" fillId="0" borderId="0" xfId="0" applyFont="1"/>
    <xf numFmtId="0" fontId="70" fillId="0" borderId="1" xfId="0" applyFont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/>
    </xf>
    <xf numFmtId="168" fontId="73" fillId="0" borderId="1" xfId="0" applyNumberFormat="1" applyFont="1" applyBorder="1" applyAlignment="1">
      <alignment horizontal="right" vertical="top"/>
    </xf>
    <xf numFmtId="169" fontId="74" fillId="0" borderId="1" xfId="0" applyNumberFormat="1" applyFont="1" applyBorder="1" applyAlignment="1">
      <alignment horizontal="right" vertical="top"/>
    </xf>
    <xf numFmtId="169" fontId="75" fillId="0" borderId="1" xfId="0" applyNumberFormat="1" applyFont="1" applyBorder="1" applyAlignment="1">
      <alignment horizontal="right" vertical="top"/>
    </xf>
    <xf numFmtId="169" fontId="76" fillId="0" borderId="1" xfId="0" applyNumberFormat="1" applyFont="1" applyBorder="1" applyAlignment="1">
      <alignment horizontal="right" vertical="top"/>
    </xf>
    <xf numFmtId="4" fontId="77" fillId="2" borderId="1" xfId="0" applyNumberFormat="1" applyFont="1" applyFill="1" applyBorder="1" applyAlignment="1" applyProtection="1">
      <alignment horizontal="right" vertical="top"/>
      <protection locked="0"/>
    </xf>
    <xf numFmtId="170" fontId="78" fillId="0" borderId="1" xfId="0" applyNumberFormat="1" applyFont="1" applyBorder="1" applyAlignment="1">
      <alignment horizontal="right" vertical="top"/>
    </xf>
    <xf numFmtId="4" fontId="79" fillId="0" borderId="1" xfId="0" applyNumberFormat="1" applyFont="1" applyBorder="1" applyAlignment="1">
      <alignment horizontal="right" vertical="top"/>
    </xf>
    <xf numFmtId="4" fontId="80" fillId="0" borderId="1" xfId="0" applyNumberFormat="1" applyFont="1" applyBorder="1" applyAlignment="1">
      <alignment horizontal="right" vertical="top"/>
    </xf>
    <xf numFmtId="0" fontId="81" fillId="0" borderId="0" xfId="0" applyFont="1"/>
    <xf numFmtId="0" fontId="82" fillId="0" borderId="1" xfId="0" applyFont="1" applyBorder="1" applyAlignment="1">
      <alignment horizontal="left" vertical="top"/>
    </xf>
    <xf numFmtId="0" fontId="83" fillId="0" borderId="1" xfId="0" applyFont="1" applyBorder="1" applyAlignment="1">
      <alignment horizontal="left" vertical="top" wrapText="1"/>
    </xf>
    <xf numFmtId="0" fontId="84" fillId="0" borderId="1" xfId="0" applyFont="1" applyBorder="1" applyAlignment="1">
      <alignment horizontal="center" vertical="top"/>
    </xf>
    <xf numFmtId="168" fontId="85" fillId="0" borderId="1" xfId="0" applyNumberFormat="1" applyFont="1" applyBorder="1" applyAlignment="1">
      <alignment horizontal="right" vertical="top"/>
    </xf>
    <xf numFmtId="169" fontId="86" fillId="0" borderId="1" xfId="0" applyNumberFormat="1" applyFont="1" applyBorder="1" applyAlignment="1">
      <alignment horizontal="right" vertical="top"/>
    </xf>
    <xf numFmtId="169" fontId="87" fillId="0" borderId="1" xfId="0" applyNumberFormat="1" applyFont="1" applyBorder="1" applyAlignment="1">
      <alignment horizontal="right" vertical="top"/>
    </xf>
    <xf numFmtId="169" fontId="88" fillId="0" borderId="1" xfId="0" applyNumberFormat="1" applyFont="1" applyBorder="1" applyAlignment="1">
      <alignment horizontal="right" vertical="top"/>
    </xf>
    <xf numFmtId="4" fontId="89" fillId="2" borderId="1" xfId="0" applyNumberFormat="1" applyFont="1" applyFill="1" applyBorder="1" applyAlignment="1" applyProtection="1">
      <alignment horizontal="right" vertical="top"/>
      <protection locked="0"/>
    </xf>
    <xf numFmtId="170" fontId="90" fillId="0" borderId="1" xfId="0" applyNumberFormat="1" applyFont="1" applyBorder="1" applyAlignment="1">
      <alignment horizontal="right" vertical="top"/>
    </xf>
    <xf numFmtId="4" fontId="91" fillId="0" borderId="1" xfId="0" applyNumberFormat="1" applyFont="1" applyBorder="1" applyAlignment="1">
      <alignment horizontal="right" vertical="top"/>
    </xf>
    <xf numFmtId="4" fontId="92" fillId="0" borderId="1" xfId="0" applyNumberFormat="1" applyFont="1" applyBorder="1" applyAlignment="1">
      <alignment horizontal="right" vertical="top"/>
    </xf>
    <xf numFmtId="0" fontId="93" fillId="0" borderId="0" xfId="0" applyFont="1"/>
    <xf numFmtId="0" fontId="94" fillId="0" borderId="1" xfId="0" applyFont="1" applyBorder="1" applyAlignment="1">
      <alignment horizontal="left" vertical="top"/>
    </xf>
    <xf numFmtId="0" fontId="95" fillId="0" borderId="1" xfId="0" applyFont="1" applyBorder="1" applyAlignment="1">
      <alignment horizontal="left" vertical="top" wrapText="1"/>
    </xf>
    <xf numFmtId="0" fontId="96" fillId="0" borderId="1" xfId="0" applyFont="1" applyBorder="1" applyAlignment="1">
      <alignment horizontal="center" vertical="top"/>
    </xf>
    <xf numFmtId="168" fontId="97" fillId="0" borderId="1" xfId="0" applyNumberFormat="1" applyFont="1" applyBorder="1" applyAlignment="1">
      <alignment horizontal="right" vertical="top"/>
    </xf>
    <xf numFmtId="169" fontId="98" fillId="0" borderId="1" xfId="0" applyNumberFormat="1" applyFont="1" applyBorder="1" applyAlignment="1">
      <alignment horizontal="right" vertical="top"/>
    </xf>
    <xf numFmtId="169" fontId="99" fillId="0" borderId="1" xfId="0" applyNumberFormat="1" applyFont="1" applyBorder="1" applyAlignment="1">
      <alignment horizontal="right" vertical="top"/>
    </xf>
    <xf numFmtId="169" fontId="100" fillId="0" borderId="1" xfId="0" applyNumberFormat="1" applyFont="1" applyBorder="1" applyAlignment="1">
      <alignment horizontal="right" vertical="top"/>
    </xf>
    <xf numFmtId="4" fontId="101" fillId="2" borderId="1" xfId="0" applyNumberFormat="1" applyFont="1" applyFill="1" applyBorder="1" applyAlignment="1" applyProtection="1">
      <alignment horizontal="right" vertical="top"/>
      <protection locked="0"/>
    </xf>
    <xf numFmtId="170" fontId="102" fillId="0" borderId="1" xfId="0" applyNumberFormat="1" applyFont="1" applyBorder="1" applyAlignment="1">
      <alignment horizontal="right" vertical="top"/>
    </xf>
    <xf numFmtId="4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0" borderId="1" xfId="0" applyFont="1" applyBorder="1" applyAlignment="1">
      <alignment horizontal="left" vertical="top"/>
    </xf>
    <xf numFmtId="0" fontId="107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center" vertical="top"/>
    </xf>
    <xf numFmtId="168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4" fontId="113" fillId="2" borderId="1" xfId="0" applyNumberFormat="1" applyFont="1" applyFill="1" applyBorder="1" applyAlignment="1" applyProtection="1">
      <alignment horizontal="right" vertical="top"/>
      <protection locked="0"/>
    </xf>
    <xf numFmtId="170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4" fontId="116" fillId="0" borderId="1" xfId="0" applyNumberFormat="1" applyFont="1" applyBorder="1" applyAlignment="1">
      <alignment horizontal="right" vertical="top"/>
    </xf>
    <xf numFmtId="0" fontId="117" fillId="0" borderId="0" xfId="0" applyFont="1"/>
    <xf numFmtId="0" fontId="118" fillId="0" borderId="1" xfId="0" applyFont="1" applyBorder="1" applyAlignment="1">
      <alignment horizontal="left" vertical="top"/>
    </xf>
    <xf numFmtId="0" fontId="119" fillId="0" borderId="1" xfId="0" applyFont="1" applyBorder="1" applyAlignment="1">
      <alignment horizontal="left" vertical="top" wrapText="1"/>
    </xf>
    <xf numFmtId="0" fontId="120" fillId="0" borderId="1" xfId="0" applyFont="1" applyBorder="1" applyAlignment="1">
      <alignment horizontal="center" vertical="top"/>
    </xf>
    <xf numFmtId="168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169" fontId="124" fillId="0" borderId="1" xfId="0" applyNumberFormat="1" applyFont="1" applyBorder="1" applyAlignment="1">
      <alignment horizontal="right" vertical="top"/>
    </xf>
    <xf numFmtId="4" fontId="125" fillId="2" borderId="1" xfId="0" applyNumberFormat="1" applyFont="1" applyFill="1" applyBorder="1" applyAlignment="1" applyProtection="1">
      <alignment horizontal="right" vertical="top"/>
      <protection locked="0"/>
    </xf>
    <xf numFmtId="170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4" fontId="128" fillId="0" borderId="1" xfId="0" applyNumberFormat="1" applyFont="1" applyBorder="1" applyAlignment="1">
      <alignment horizontal="right" vertical="top"/>
    </xf>
    <xf numFmtId="0" fontId="129" fillId="0" borderId="0" xfId="0" applyFont="1"/>
    <xf numFmtId="0" fontId="130" fillId="3" borderId="1" xfId="0" applyFont="1" applyFill="1" applyBorder="1" applyAlignment="1">
      <alignment horizontal="left"/>
    </xf>
    <xf numFmtId="0" fontId="138" fillId="3" borderId="1" xfId="0" applyFont="1" applyFill="1" applyBorder="1" applyAlignment="1">
      <alignment horizontal="left"/>
    </xf>
    <xf numFmtId="0" fontId="139" fillId="3" borderId="1" xfId="0" applyFont="1" applyFill="1" applyBorder="1" applyAlignment="1">
      <alignment horizontal="left"/>
    </xf>
    <xf numFmtId="4" fontId="140" fillId="3" borderId="1" xfId="0" applyNumberFormat="1" applyFont="1" applyFill="1" applyBorder="1" applyAlignment="1">
      <alignment horizontal="right"/>
    </xf>
    <xf numFmtId="0" fontId="141" fillId="0" borderId="0" xfId="0" applyFont="1"/>
    <xf numFmtId="0" fontId="142" fillId="0" borderId="1" xfId="0" applyFont="1" applyBorder="1" applyAlignment="1">
      <alignment horizontal="left" vertical="top"/>
    </xf>
    <xf numFmtId="0" fontId="143" fillId="0" borderId="1" xfId="0" applyFont="1" applyBorder="1" applyAlignment="1">
      <alignment horizontal="left" vertical="top" wrapText="1"/>
    </xf>
    <xf numFmtId="0" fontId="144" fillId="0" borderId="1" xfId="0" applyFont="1" applyBorder="1" applyAlignment="1">
      <alignment horizontal="center" vertical="top"/>
    </xf>
    <xf numFmtId="168" fontId="145" fillId="0" borderId="1" xfId="0" applyNumberFormat="1" applyFont="1" applyBorder="1" applyAlignment="1">
      <alignment horizontal="right" vertical="top"/>
    </xf>
    <xf numFmtId="169" fontId="146" fillId="0" borderId="1" xfId="0" applyNumberFormat="1" applyFont="1" applyBorder="1" applyAlignment="1">
      <alignment horizontal="right" vertical="top"/>
    </xf>
    <xf numFmtId="169" fontId="147" fillId="0" borderId="1" xfId="0" applyNumberFormat="1" applyFont="1" applyBorder="1" applyAlignment="1">
      <alignment horizontal="right" vertical="top"/>
    </xf>
    <xf numFmtId="169" fontId="148" fillId="0" borderId="1" xfId="0" applyNumberFormat="1" applyFont="1" applyBorder="1" applyAlignment="1">
      <alignment horizontal="right" vertical="top"/>
    </xf>
    <xf numFmtId="4" fontId="149" fillId="2" borderId="1" xfId="0" applyNumberFormat="1" applyFont="1" applyFill="1" applyBorder="1" applyAlignment="1" applyProtection="1">
      <alignment horizontal="right" vertical="top"/>
      <protection locked="0"/>
    </xf>
    <xf numFmtId="170" fontId="150" fillId="0" borderId="1" xfId="0" applyNumberFormat="1" applyFont="1" applyBorder="1" applyAlignment="1">
      <alignment horizontal="right" vertical="top"/>
    </xf>
    <xf numFmtId="4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4" fontId="161" fillId="2" borderId="1" xfId="0" applyNumberFormat="1" applyFont="1" applyFill="1" applyBorder="1" applyAlignment="1" applyProtection="1">
      <alignment horizontal="right" vertical="top"/>
      <protection locked="0"/>
    </xf>
    <xf numFmtId="170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4" fontId="164" fillId="0" borderId="1" xfId="0" applyNumberFormat="1" applyFont="1" applyBorder="1" applyAlignment="1">
      <alignment horizontal="right" vertical="top"/>
    </xf>
    <xf numFmtId="0" fontId="165" fillId="0" borderId="0" xfId="0" applyFont="1"/>
    <xf numFmtId="0" fontId="166" fillId="0" borderId="1" xfId="0" applyFont="1" applyBorder="1" applyAlignment="1">
      <alignment horizontal="left" vertical="top"/>
    </xf>
    <xf numFmtId="0" fontId="167" fillId="0" borderId="1" xfId="0" applyFont="1" applyBorder="1" applyAlignment="1">
      <alignment horizontal="left" vertical="top" wrapText="1"/>
    </xf>
    <xf numFmtId="0" fontId="168" fillId="0" borderId="1" xfId="0" applyFont="1" applyBorder="1" applyAlignment="1">
      <alignment horizontal="center" vertical="top"/>
    </xf>
    <xf numFmtId="168" fontId="169" fillId="0" borderId="1" xfId="0" applyNumberFormat="1" applyFont="1" applyBorder="1" applyAlignment="1">
      <alignment horizontal="right" vertical="top"/>
    </xf>
    <xf numFmtId="169" fontId="170" fillId="0" borderId="1" xfId="0" applyNumberFormat="1" applyFont="1" applyBorder="1" applyAlignment="1">
      <alignment horizontal="right" vertical="top"/>
    </xf>
    <xf numFmtId="169" fontId="171" fillId="0" borderId="1" xfId="0" applyNumberFormat="1" applyFont="1" applyBorder="1" applyAlignment="1">
      <alignment horizontal="right" vertical="top"/>
    </xf>
    <xf numFmtId="169" fontId="172" fillId="0" borderId="1" xfId="0" applyNumberFormat="1" applyFont="1" applyBorder="1" applyAlignment="1">
      <alignment horizontal="right" vertical="top"/>
    </xf>
    <xf numFmtId="4" fontId="173" fillId="2" borderId="1" xfId="0" applyNumberFormat="1" applyFont="1" applyFill="1" applyBorder="1" applyAlignment="1" applyProtection="1">
      <alignment horizontal="right" vertical="top"/>
      <protection locked="0"/>
    </xf>
    <xf numFmtId="170" fontId="174" fillId="0" borderId="1" xfId="0" applyNumberFormat="1" applyFont="1" applyBorder="1" applyAlignment="1">
      <alignment horizontal="right" vertical="top"/>
    </xf>
    <xf numFmtId="4" fontId="175" fillId="0" borderId="1" xfId="0" applyNumberFormat="1" applyFont="1" applyBorder="1" applyAlignment="1">
      <alignment horizontal="right" vertical="top"/>
    </xf>
    <xf numFmtId="4" fontId="176" fillId="0" borderId="1" xfId="0" applyNumberFormat="1" applyFont="1" applyBorder="1" applyAlignment="1">
      <alignment horizontal="right" vertical="top"/>
    </xf>
    <xf numFmtId="0" fontId="177" fillId="0" borderId="0" xfId="0" applyFont="1"/>
    <xf numFmtId="0" fontId="178" fillId="0" borderId="1" xfId="0" applyFont="1" applyBorder="1" applyAlignment="1">
      <alignment horizontal="left" vertical="top"/>
    </xf>
    <xf numFmtId="0" fontId="179" fillId="0" borderId="1" xfId="0" applyFont="1" applyBorder="1" applyAlignment="1">
      <alignment horizontal="left" vertical="top" wrapText="1"/>
    </xf>
    <xf numFmtId="0" fontId="180" fillId="0" borderId="1" xfId="0" applyFont="1" applyBorder="1" applyAlignment="1">
      <alignment horizontal="center" vertical="top"/>
    </xf>
    <xf numFmtId="168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69" fontId="184" fillId="0" borderId="1" xfId="0" applyNumberFormat="1" applyFont="1" applyBorder="1" applyAlignment="1">
      <alignment horizontal="right" vertical="top"/>
    </xf>
    <xf numFmtId="4" fontId="185" fillId="2" borderId="1" xfId="0" applyNumberFormat="1" applyFont="1" applyFill="1" applyBorder="1" applyAlignment="1" applyProtection="1">
      <alignment horizontal="right" vertical="top"/>
      <protection locked="0"/>
    </xf>
    <xf numFmtId="170" fontId="186" fillId="0" borderId="1" xfId="0" applyNumberFormat="1" applyFont="1" applyBorder="1" applyAlignment="1">
      <alignment horizontal="right" vertical="top"/>
    </xf>
    <xf numFmtId="4" fontId="187" fillId="0" borderId="1" xfId="0" applyNumberFormat="1" applyFont="1" applyBorder="1" applyAlignment="1">
      <alignment horizontal="right" vertical="top"/>
    </xf>
    <xf numFmtId="4" fontId="188" fillId="0" borderId="1" xfId="0" applyNumberFormat="1" applyFont="1" applyBorder="1" applyAlignment="1">
      <alignment horizontal="right" vertical="top"/>
    </xf>
    <xf numFmtId="0" fontId="189" fillId="0" borderId="0" xfId="0" applyFont="1"/>
    <xf numFmtId="0" fontId="190" fillId="0" borderId="1" xfId="0" applyFont="1" applyBorder="1" applyAlignment="1">
      <alignment horizontal="left" vertical="top"/>
    </xf>
    <xf numFmtId="0" fontId="191" fillId="0" borderId="1" xfId="0" applyFont="1" applyBorder="1" applyAlignment="1">
      <alignment horizontal="left" vertical="top" wrapText="1"/>
    </xf>
    <xf numFmtId="0" fontId="192" fillId="0" borderId="1" xfId="0" applyFont="1" applyBorder="1" applyAlignment="1">
      <alignment horizontal="center" vertical="top"/>
    </xf>
    <xf numFmtId="168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169" fontId="196" fillId="0" borderId="1" xfId="0" applyNumberFormat="1" applyFont="1" applyBorder="1" applyAlignment="1">
      <alignment horizontal="right" vertical="top"/>
    </xf>
    <xf numFmtId="4" fontId="197" fillId="2" borderId="1" xfId="0" applyNumberFormat="1" applyFont="1" applyFill="1" applyBorder="1" applyAlignment="1" applyProtection="1">
      <alignment horizontal="right" vertical="top"/>
      <protection locked="0"/>
    </xf>
    <xf numFmtId="170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0" fontId="202" fillId="0" borderId="1" xfId="0" applyFont="1" applyBorder="1" applyAlignment="1">
      <alignment horizontal="left" vertical="top"/>
    </xf>
    <xf numFmtId="0" fontId="203" fillId="0" borderId="1" xfId="0" applyFont="1" applyBorder="1" applyAlignment="1">
      <alignment horizontal="left" vertical="top" wrapText="1"/>
    </xf>
    <xf numFmtId="0" fontId="204" fillId="0" borderId="1" xfId="0" applyFont="1" applyBorder="1" applyAlignment="1">
      <alignment horizontal="center" vertical="top"/>
    </xf>
    <xf numFmtId="168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4" fontId="209" fillId="2" borderId="1" xfId="0" applyNumberFormat="1" applyFont="1" applyFill="1" applyBorder="1" applyAlignment="1" applyProtection="1">
      <alignment horizontal="right" vertical="top"/>
      <protection locked="0"/>
    </xf>
    <xf numFmtId="170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4" fontId="212" fillId="0" borderId="1" xfId="0" applyNumberFormat="1" applyFont="1" applyBorder="1" applyAlignment="1">
      <alignment horizontal="right" vertical="top"/>
    </xf>
    <xf numFmtId="0" fontId="213" fillId="0" borderId="0" xfId="0" applyFont="1"/>
    <xf numFmtId="0" fontId="214" fillId="0" borderId="1" xfId="0" applyFont="1" applyBorder="1" applyAlignment="1">
      <alignment horizontal="left" vertical="top"/>
    </xf>
    <xf numFmtId="0" fontId="215" fillId="0" borderId="1" xfId="0" applyFont="1" applyBorder="1" applyAlignment="1">
      <alignment horizontal="left" vertical="top" wrapText="1"/>
    </xf>
    <xf numFmtId="0" fontId="216" fillId="0" borderId="1" xfId="0" applyFont="1" applyBorder="1" applyAlignment="1">
      <alignment horizontal="center" vertical="top"/>
    </xf>
    <xf numFmtId="168" fontId="217" fillId="0" borderId="1" xfId="0" applyNumberFormat="1" applyFont="1" applyBorder="1" applyAlignment="1">
      <alignment horizontal="right" vertical="top"/>
    </xf>
    <xf numFmtId="169" fontId="218" fillId="0" borderId="1" xfId="0" applyNumberFormat="1" applyFont="1" applyBorder="1" applyAlignment="1">
      <alignment horizontal="right" vertical="top"/>
    </xf>
    <xf numFmtId="169" fontId="219" fillId="0" borderId="1" xfId="0" applyNumberFormat="1" applyFont="1" applyBorder="1" applyAlignment="1">
      <alignment horizontal="right" vertical="top"/>
    </xf>
    <xf numFmtId="169" fontId="220" fillId="0" borderId="1" xfId="0" applyNumberFormat="1" applyFont="1" applyBorder="1" applyAlignment="1">
      <alignment horizontal="right" vertical="top"/>
    </xf>
    <xf numFmtId="4" fontId="221" fillId="2" borderId="1" xfId="0" applyNumberFormat="1" applyFont="1" applyFill="1" applyBorder="1" applyAlignment="1" applyProtection="1">
      <alignment horizontal="right" vertical="top"/>
      <protection locked="0"/>
    </xf>
    <xf numFmtId="170" fontId="222" fillId="0" borderId="1" xfId="0" applyNumberFormat="1" applyFont="1" applyBorder="1" applyAlignment="1">
      <alignment horizontal="right" vertical="top"/>
    </xf>
    <xf numFmtId="4" fontId="223" fillId="0" borderId="1" xfId="0" applyNumberFormat="1" applyFont="1" applyBorder="1" applyAlignment="1">
      <alignment horizontal="right" vertical="top"/>
    </xf>
    <xf numFmtId="4" fontId="224" fillId="0" borderId="1" xfId="0" applyNumberFormat="1" applyFont="1" applyBorder="1" applyAlignment="1">
      <alignment horizontal="right" vertical="top"/>
    </xf>
    <xf numFmtId="0" fontId="225" fillId="0" borderId="0" xfId="0" applyFont="1"/>
    <xf numFmtId="0" fontId="226" fillId="0" borderId="1" xfId="0" applyFont="1" applyBorder="1" applyAlignment="1">
      <alignment horizontal="left" vertical="top"/>
    </xf>
    <xf numFmtId="0" fontId="227" fillId="0" borderId="1" xfId="0" applyFont="1" applyBorder="1" applyAlignment="1">
      <alignment horizontal="left" vertical="top" wrapText="1"/>
    </xf>
    <xf numFmtId="0" fontId="228" fillId="0" borderId="1" xfId="0" applyFont="1" applyBorder="1" applyAlignment="1">
      <alignment horizontal="center" vertical="top"/>
    </xf>
    <xf numFmtId="168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169" fontId="232" fillId="0" borderId="1" xfId="0" applyNumberFormat="1" applyFont="1" applyBorder="1" applyAlignment="1">
      <alignment horizontal="right" vertical="top"/>
    </xf>
    <xf numFmtId="4" fontId="233" fillId="2" borderId="1" xfId="0" applyNumberFormat="1" applyFont="1" applyFill="1" applyBorder="1" applyAlignment="1" applyProtection="1">
      <alignment horizontal="right" vertical="top"/>
      <protection locked="0"/>
    </xf>
    <xf numFmtId="170" fontId="234" fillId="0" borderId="1" xfId="0" applyNumberFormat="1" applyFont="1" applyBorder="1" applyAlignment="1">
      <alignment horizontal="right" vertical="top"/>
    </xf>
    <xf numFmtId="4" fontId="235" fillId="0" borderId="1" xfId="0" applyNumberFormat="1" applyFont="1" applyBorder="1" applyAlignment="1">
      <alignment horizontal="right" vertical="top"/>
    </xf>
    <xf numFmtId="4" fontId="236" fillId="0" borderId="1" xfId="0" applyNumberFormat="1" applyFont="1" applyBorder="1" applyAlignment="1">
      <alignment horizontal="right" vertical="top"/>
    </xf>
    <xf numFmtId="0" fontId="237" fillId="0" borderId="0" xfId="0" applyFont="1"/>
    <xf numFmtId="0" fontId="238" fillId="3" borderId="1" xfId="0" applyFont="1" applyFill="1" applyBorder="1" applyAlignment="1">
      <alignment horizontal="left"/>
    </xf>
    <xf numFmtId="0" fontId="246" fillId="3" borderId="1" xfId="0" applyFont="1" applyFill="1" applyBorder="1" applyAlignment="1">
      <alignment horizontal="left"/>
    </xf>
    <xf numFmtId="0" fontId="247" fillId="3" borderId="1" xfId="0" applyFont="1" applyFill="1" applyBorder="1" applyAlignment="1">
      <alignment horizontal="left"/>
    </xf>
    <xf numFmtId="4" fontId="248" fillId="3" borderId="1" xfId="0" applyNumberFormat="1" applyFont="1" applyFill="1" applyBorder="1" applyAlignment="1">
      <alignment horizontal="right"/>
    </xf>
    <xf numFmtId="0" fontId="249" fillId="0" borderId="0" xfId="0" applyFont="1"/>
    <xf numFmtId="0" fontId="250" fillId="0" borderId="1" xfId="0" applyFont="1" applyBorder="1" applyAlignment="1">
      <alignment horizontal="left" vertical="top"/>
    </xf>
    <xf numFmtId="0" fontId="251" fillId="0" borderId="1" xfId="0" applyFont="1" applyBorder="1" applyAlignment="1">
      <alignment horizontal="left" vertical="top" wrapText="1"/>
    </xf>
    <xf numFmtId="0" fontId="252" fillId="0" borderId="1" xfId="0" applyFont="1" applyBorder="1" applyAlignment="1">
      <alignment horizontal="center" vertical="top"/>
    </xf>
    <xf numFmtId="168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4" fontId="257" fillId="2" borderId="1" xfId="0" applyNumberFormat="1" applyFont="1" applyFill="1" applyBorder="1" applyAlignment="1" applyProtection="1">
      <alignment horizontal="right" vertical="top"/>
      <protection locked="0"/>
    </xf>
    <xf numFmtId="170" fontId="258" fillId="0" borderId="1" xfId="0" applyNumberFormat="1" applyFont="1" applyBorder="1" applyAlignment="1">
      <alignment horizontal="right" vertical="top"/>
    </xf>
    <xf numFmtId="4" fontId="259" fillId="0" borderId="1" xfId="0" applyNumberFormat="1" applyFont="1" applyBorder="1" applyAlignment="1">
      <alignment horizontal="right" vertical="top"/>
    </xf>
    <xf numFmtId="4" fontId="260" fillId="0" borderId="1" xfId="0" applyNumberFormat="1" applyFont="1" applyBorder="1" applyAlignment="1">
      <alignment horizontal="right" vertical="top"/>
    </xf>
    <xf numFmtId="0" fontId="261" fillId="0" borderId="0" xfId="0" applyFont="1"/>
    <xf numFmtId="0" fontId="262" fillId="0" borderId="1" xfId="0" applyFont="1" applyBorder="1" applyAlignment="1">
      <alignment horizontal="left" vertical="top"/>
    </xf>
    <xf numFmtId="0" fontId="263" fillId="0" borderId="1" xfId="0" applyFont="1" applyBorder="1" applyAlignment="1">
      <alignment horizontal="left" vertical="top" wrapText="1"/>
    </xf>
    <xf numFmtId="0" fontId="264" fillId="0" borderId="1" xfId="0" applyFont="1" applyBorder="1" applyAlignment="1">
      <alignment horizontal="center" vertical="top"/>
    </xf>
    <xf numFmtId="168" fontId="265" fillId="0" borderId="1" xfId="0" applyNumberFormat="1" applyFont="1" applyBorder="1" applyAlignment="1">
      <alignment horizontal="right" vertical="top"/>
    </xf>
    <xf numFmtId="169" fontId="266" fillId="0" borderId="1" xfId="0" applyNumberFormat="1" applyFont="1" applyBorder="1" applyAlignment="1">
      <alignment horizontal="right" vertical="top"/>
    </xf>
    <xf numFmtId="169" fontId="267" fillId="0" borderId="1" xfId="0" applyNumberFormat="1" applyFont="1" applyBorder="1" applyAlignment="1">
      <alignment horizontal="right" vertical="top"/>
    </xf>
    <xf numFmtId="169" fontId="268" fillId="0" borderId="1" xfId="0" applyNumberFormat="1" applyFont="1" applyBorder="1" applyAlignment="1">
      <alignment horizontal="right" vertical="top"/>
    </xf>
    <xf numFmtId="4" fontId="269" fillId="2" borderId="1" xfId="0" applyNumberFormat="1" applyFont="1" applyFill="1" applyBorder="1" applyAlignment="1" applyProtection="1">
      <alignment horizontal="right" vertical="top"/>
      <protection locked="0"/>
    </xf>
    <xf numFmtId="170" fontId="270" fillId="0" borderId="1" xfId="0" applyNumberFormat="1" applyFont="1" applyBorder="1" applyAlignment="1">
      <alignment horizontal="right" vertical="top"/>
    </xf>
    <xf numFmtId="4" fontId="271" fillId="0" borderId="1" xfId="0" applyNumberFormat="1" applyFont="1" applyBorder="1" applyAlignment="1">
      <alignment horizontal="right" vertical="top"/>
    </xf>
    <xf numFmtId="4" fontId="272" fillId="0" borderId="1" xfId="0" applyNumberFormat="1" applyFont="1" applyBorder="1" applyAlignment="1">
      <alignment horizontal="right" vertical="top"/>
    </xf>
    <xf numFmtId="0" fontId="273" fillId="0" borderId="0" xfId="0" applyFont="1"/>
    <xf numFmtId="0" fontId="274" fillId="0" borderId="1" xfId="0" applyFont="1" applyBorder="1" applyAlignment="1">
      <alignment horizontal="left" vertical="top"/>
    </xf>
    <xf numFmtId="0" fontId="275" fillId="0" borderId="1" xfId="0" applyFont="1" applyBorder="1" applyAlignment="1">
      <alignment horizontal="left" vertical="top" wrapText="1"/>
    </xf>
    <xf numFmtId="0" fontId="276" fillId="0" borderId="1" xfId="0" applyFont="1" applyBorder="1" applyAlignment="1">
      <alignment horizontal="center" vertical="top"/>
    </xf>
    <xf numFmtId="168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69" fontId="280" fillId="0" borderId="1" xfId="0" applyNumberFormat="1" applyFont="1" applyBorder="1" applyAlignment="1">
      <alignment horizontal="right" vertical="top"/>
    </xf>
    <xf numFmtId="4" fontId="281" fillId="2" borderId="1" xfId="0" applyNumberFormat="1" applyFont="1" applyFill="1" applyBorder="1" applyAlignment="1" applyProtection="1">
      <alignment horizontal="right" vertical="top"/>
      <protection locked="0"/>
    </xf>
    <xf numFmtId="170" fontId="282" fillId="0" borderId="1" xfId="0" applyNumberFormat="1" applyFont="1" applyBorder="1" applyAlignment="1">
      <alignment horizontal="right" vertical="top"/>
    </xf>
    <xf numFmtId="4" fontId="283" fillId="0" borderId="1" xfId="0" applyNumberFormat="1" applyFont="1" applyBorder="1" applyAlignment="1">
      <alignment horizontal="right" vertical="top"/>
    </xf>
    <xf numFmtId="4" fontId="284" fillId="0" borderId="1" xfId="0" applyNumberFormat="1" applyFont="1" applyBorder="1" applyAlignment="1">
      <alignment horizontal="right" vertical="top"/>
    </xf>
    <xf numFmtId="0" fontId="285" fillId="0" borderId="0" xfId="0" applyFont="1"/>
    <xf numFmtId="0" fontId="286" fillId="0" borderId="1" xfId="0" applyFont="1" applyBorder="1" applyAlignment="1">
      <alignment horizontal="left" vertical="top"/>
    </xf>
    <xf numFmtId="0" fontId="287" fillId="0" borderId="1" xfId="0" applyFont="1" applyBorder="1" applyAlignment="1">
      <alignment horizontal="left" vertical="top" wrapText="1"/>
    </xf>
    <xf numFmtId="0" fontId="288" fillId="0" borderId="1" xfId="0" applyFont="1" applyBorder="1" applyAlignment="1">
      <alignment horizontal="center" vertical="top"/>
    </xf>
    <xf numFmtId="168" fontId="289" fillId="0" borderId="1" xfId="0" applyNumberFormat="1" applyFont="1" applyBorder="1" applyAlignment="1">
      <alignment horizontal="right" vertical="top"/>
    </xf>
    <xf numFmtId="169" fontId="290" fillId="0" borderId="1" xfId="0" applyNumberFormat="1" applyFont="1" applyBorder="1" applyAlignment="1">
      <alignment horizontal="right" vertical="top"/>
    </xf>
    <xf numFmtId="169" fontId="291" fillId="0" borderId="1" xfId="0" applyNumberFormat="1" applyFont="1" applyBorder="1" applyAlignment="1">
      <alignment horizontal="right" vertical="top"/>
    </xf>
    <xf numFmtId="169" fontId="292" fillId="0" borderId="1" xfId="0" applyNumberFormat="1" applyFont="1" applyBorder="1" applyAlignment="1">
      <alignment horizontal="right" vertical="top"/>
    </xf>
    <xf numFmtId="4" fontId="293" fillId="2" borderId="1" xfId="0" applyNumberFormat="1" applyFont="1" applyFill="1" applyBorder="1" applyAlignment="1" applyProtection="1">
      <alignment horizontal="right" vertical="top"/>
      <protection locked="0"/>
    </xf>
    <xf numFmtId="170" fontId="294" fillId="0" borderId="1" xfId="0" applyNumberFormat="1" applyFont="1" applyBorder="1" applyAlignment="1">
      <alignment horizontal="right" vertical="top"/>
    </xf>
    <xf numFmtId="4" fontId="295" fillId="0" borderId="1" xfId="0" applyNumberFormat="1" applyFont="1" applyBorder="1" applyAlignment="1">
      <alignment horizontal="right" vertical="top"/>
    </xf>
    <xf numFmtId="4" fontId="296" fillId="0" borderId="1" xfId="0" applyNumberFormat="1" applyFont="1" applyBorder="1" applyAlignment="1">
      <alignment horizontal="right" vertical="top"/>
    </xf>
    <xf numFmtId="0" fontId="297" fillId="0" borderId="0" xfId="0" applyFont="1"/>
    <xf numFmtId="0" fontId="298" fillId="0" borderId="1" xfId="0" applyFont="1" applyBorder="1" applyAlignment="1">
      <alignment horizontal="left" vertical="top"/>
    </xf>
    <xf numFmtId="0" fontId="299" fillId="0" borderId="1" xfId="0" applyFont="1" applyBorder="1" applyAlignment="1">
      <alignment horizontal="left" vertical="top" wrapText="1"/>
    </xf>
    <xf numFmtId="0" fontId="300" fillId="0" borderId="1" xfId="0" applyFont="1" applyBorder="1" applyAlignment="1">
      <alignment horizontal="center" vertical="top"/>
    </xf>
    <xf numFmtId="168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4" fontId="305" fillId="2" borderId="1" xfId="0" applyNumberFormat="1" applyFont="1" applyFill="1" applyBorder="1" applyAlignment="1" applyProtection="1">
      <alignment horizontal="right" vertical="top"/>
      <protection locked="0"/>
    </xf>
    <xf numFmtId="170" fontId="306" fillId="0" borderId="1" xfId="0" applyNumberFormat="1" applyFont="1" applyBorder="1" applyAlignment="1">
      <alignment horizontal="right" vertical="top"/>
    </xf>
    <xf numFmtId="4" fontId="307" fillId="0" borderId="1" xfId="0" applyNumberFormat="1" applyFont="1" applyBorder="1" applyAlignment="1">
      <alignment horizontal="right" vertical="top"/>
    </xf>
    <xf numFmtId="4" fontId="308" fillId="0" borderId="1" xfId="0" applyNumberFormat="1" applyFont="1" applyBorder="1" applyAlignment="1">
      <alignment horizontal="right" vertical="top"/>
    </xf>
    <xf numFmtId="0" fontId="309" fillId="0" borderId="0" xfId="0" applyFont="1"/>
    <xf numFmtId="0" fontId="310" fillId="3" borderId="1" xfId="0" applyFont="1" applyFill="1" applyBorder="1" applyAlignment="1">
      <alignment horizontal="left"/>
    </xf>
    <xf numFmtId="0" fontId="318" fillId="3" borderId="1" xfId="0" applyFont="1" applyFill="1" applyBorder="1" applyAlignment="1">
      <alignment horizontal="left"/>
    </xf>
    <xf numFmtId="0" fontId="319" fillId="3" borderId="1" xfId="0" applyFont="1" applyFill="1" applyBorder="1" applyAlignment="1">
      <alignment horizontal="left"/>
    </xf>
    <xf numFmtId="4" fontId="320" fillId="3" borderId="1" xfId="0" applyNumberFormat="1" applyFont="1" applyFill="1" applyBorder="1" applyAlignment="1">
      <alignment horizontal="right"/>
    </xf>
    <xf numFmtId="0" fontId="321" fillId="0" borderId="0" xfId="0" applyFont="1"/>
    <xf numFmtId="0" fontId="322" fillId="0" borderId="1" xfId="0" applyFont="1" applyBorder="1" applyAlignment="1">
      <alignment horizontal="left" vertical="top"/>
    </xf>
    <xf numFmtId="0" fontId="323" fillId="0" borderId="1" xfId="0" applyFont="1" applyBorder="1" applyAlignment="1">
      <alignment horizontal="left" vertical="top" wrapText="1"/>
    </xf>
    <xf numFmtId="0" fontId="324" fillId="0" borderId="1" xfId="0" applyFont="1" applyBorder="1" applyAlignment="1">
      <alignment horizontal="center" vertical="top"/>
    </xf>
    <xf numFmtId="168" fontId="325" fillId="0" borderId="1" xfId="0" applyNumberFormat="1" applyFont="1" applyBorder="1" applyAlignment="1">
      <alignment horizontal="right" vertical="top"/>
    </xf>
    <xf numFmtId="169" fontId="326" fillId="0" borderId="1" xfId="0" applyNumberFormat="1" applyFont="1" applyBorder="1" applyAlignment="1">
      <alignment horizontal="right" vertical="top"/>
    </xf>
    <xf numFmtId="169" fontId="327" fillId="0" borderId="1" xfId="0" applyNumberFormat="1" applyFont="1" applyBorder="1" applyAlignment="1">
      <alignment horizontal="right" vertical="top"/>
    </xf>
    <xf numFmtId="169" fontId="328" fillId="0" borderId="1" xfId="0" applyNumberFormat="1" applyFont="1" applyBorder="1" applyAlignment="1">
      <alignment horizontal="right" vertical="top"/>
    </xf>
    <xf numFmtId="4" fontId="329" fillId="2" borderId="1" xfId="0" applyNumberFormat="1" applyFont="1" applyFill="1" applyBorder="1" applyAlignment="1" applyProtection="1">
      <alignment horizontal="right" vertical="top"/>
      <protection locked="0"/>
    </xf>
    <xf numFmtId="170" fontId="330" fillId="0" borderId="1" xfId="0" applyNumberFormat="1" applyFont="1" applyBorder="1" applyAlignment="1">
      <alignment horizontal="right" vertical="top"/>
    </xf>
    <xf numFmtId="4" fontId="331" fillId="0" borderId="1" xfId="0" applyNumberFormat="1" applyFont="1" applyBorder="1" applyAlignment="1">
      <alignment horizontal="right" vertical="top"/>
    </xf>
    <xf numFmtId="4" fontId="332" fillId="0" borderId="1" xfId="0" applyNumberFormat="1" applyFont="1" applyBorder="1" applyAlignment="1">
      <alignment horizontal="right" vertical="top"/>
    </xf>
    <xf numFmtId="0" fontId="333" fillId="0" borderId="0" xfId="0" applyFont="1"/>
    <xf numFmtId="0" fontId="334" fillId="0" borderId="1" xfId="0" applyFont="1" applyBorder="1" applyAlignment="1">
      <alignment horizontal="left" vertical="top"/>
    </xf>
    <xf numFmtId="0" fontId="335" fillId="0" borderId="1" xfId="0" applyFont="1" applyBorder="1" applyAlignment="1">
      <alignment horizontal="left" vertical="top" wrapText="1"/>
    </xf>
    <xf numFmtId="0" fontId="336" fillId="0" borderId="1" xfId="0" applyFont="1" applyBorder="1" applyAlignment="1">
      <alignment horizontal="center" vertical="top"/>
    </xf>
    <xf numFmtId="168" fontId="337" fillId="0" borderId="1" xfId="0" applyNumberFormat="1" applyFont="1" applyBorder="1" applyAlignment="1">
      <alignment horizontal="right" vertical="top"/>
    </xf>
    <xf numFmtId="169" fontId="338" fillId="0" borderId="1" xfId="0" applyNumberFormat="1" applyFont="1" applyBorder="1" applyAlignment="1">
      <alignment horizontal="right" vertical="top"/>
    </xf>
    <xf numFmtId="169" fontId="339" fillId="0" borderId="1" xfId="0" applyNumberFormat="1" applyFont="1" applyBorder="1" applyAlignment="1">
      <alignment horizontal="right" vertical="top"/>
    </xf>
    <xf numFmtId="169" fontId="340" fillId="0" borderId="1" xfId="0" applyNumberFormat="1" applyFont="1" applyBorder="1" applyAlignment="1">
      <alignment horizontal="right" vertical="top"/>
    </xf>
    <xf numFmtId="4" fontId="341" fillId="2" borderId="1" xfId="0" applyNumberFormat="1" applyFont="1" applyFill="1" applyBorder="1" applyAlignment="1" applyProtection="1">
      <alignment horizontal="right" vertical="top"/>
      <protection locked="0"/>
    </xf>
    <xf numFmtId="170" fontId="342" fillId="0" borderId="1" xfId="0" applyNumberFormat="1" applyFont="1" applyBorder="1" applyAlignment="1">
      <alignment horizontal="right" vertical="top"/>
    </xf>
    <xf numFmtId="4" fontId="343" fillId="0" borderId="1" xfId="0" applyNumberFormat="1" applyFont="1" applyBorder="1" applyAlignment="1">
      <alignment horizontal="right" vertical="top"/>
    </xf>
    <xf numFmtId="4" fontId="344" fillId="0" borderId="1" xfId="0" applyNumberFormat="1" applyFont="1" applyBorder="1" applyAlignment="1">
      <alignment horizontal="right" vertical="top"/>
    </xf>
    <xf numFmtId="0" fontId="345" fillId="0" borderId="0" xfId="0" applyFont="1"/>
    <xf numFmtId="0" fontId="346" fillId="0" borderId="1" xfId="0" applyFont="1" applyBorder="1" applyAlignment="1">
      <alignment horizontal="left" vertical="top"/>
    </xf>
    <xf numFmtId="0" fontId="347" fillId="0" borderId="1" xfId="0" applyFont="1" applyBorder="1" applyAlignment="1">
      <alignment horizontal="left" vertical="top" wrapText="1"/>
    </xf>
    <xf numFmtId="0" fontId="348" fillId="0" borderId="1" xfId="0" applyFont="1" applyBorder="1" applyAlignment="1">
      <alignment horizontal="center" vertical="top"/>
    </xf>
    <xf numFmtId="168" fontId="349" fillId="0" borderId="1" xfId="0" applyNumberFormat="1" applyFont="1" applyBorder="1" applyAlignment="1">
      <alignment horizontal="right" vertical="top"/>
    </xf>
    <xf numFmtId="169" fontId="350" fillId="0" borderId="1" xfId="0" applyNumberFormat="1" applyFont="1" applyBorder="1" applyAlignment="1">
      <alignment horizontal="right" vertical="top"/>
    </xf>
    <xf numFmtId="169" fontId="351" fillId="0" borderId="1" xfId="0" applyNumberFormat="1" applyFont="1" applyBorder="1" applyAlignment="1">
      <alignment horizontal="right" vertical="top"/>
    </xf>
    <xf numFmtId="169" fontId="352" fillId="0" borderId="1" xfId="0" applyNumberFormat="1" applyFont="1" applyBorder="1" applyAlignment="1">
      <alignment horizontal="right" vertical="top"/>
    </xf>
    <xf numFmtId="4" fontId="353" fillId="2" borderId="1" xfId="0" applyNumberFormat="1" applyFont="1" applyFill="1" applyBorder="1" applyAlignment="1" applyProtection="1">
      <alignment horizontal="right" vertical="top"/>
      <protection locked="0"/>
    </xf>
    <xf numFmtId="170" fontId="354" fillId="0" borderId="1" xfId="0" applyNumberFormat="1" applyFont="1" applyBorder="1" applyAlignment="1">
      <alignment horizontal="right" vertical="top"/>
    </xf>
    <xf numFmtId="4" fontId="355" fillId="0" borderId="1" xfId="0" applyNumberFormat="1" applyFont="1" applyBorder="1" applyAlignment="1">
      <alignment horizontal="right" vertical="top"/>
    </xf>
    <xf numFmtId="4" fontId="356" fillId="0" borderId="1" xfId="0" applyNumberFormat="1" applyFont="1" applyBorder="1" applyAlignment="1">
      <alignment horizontal="right" vertical="top"/>
    </xf>
    <xf numFmtId="0" fontId="357" fillId="0" borderId="0" xfId="0" applyFont="1"/>
    <xf numFmtId="0" fontId="358" fillId="0" borderId="1" xfId="0" applyFont="1" applyBorder="1" applyAlignment="1">
      <alignment horizontal="left" vertical="top"/>
    </xf>
    <xf numFmtId="0" fontId="359" fillId="0" borderId="1" xfId="0" applyFont="1" applyBorder="1" applyAlignment="1">
      <alignment horizontal="left" vertical="top" wrapText="1"/>
    </xf>
    <xf numFmtId="0" fontId="360" fillId="0" borderId="1" xfId="0" applyFont="1" applyBorder="1" applyAlignment="1">
      <alignment horizontal="center" vertical="top"/>
    </xf>
    <xf numFmtId="168" fontId="361" fillId="0" borderId="1" xfId="0" applyNumberFormat="1" applyFont="1" applyBorder="1" applyAlignment="1">
      <alignment horizontal="right" vertical="top"/>
    </xf>
    <xf numFmtId="169" fontId="362" fillId="0" borderId="1" xfId="0" applyNumberFormat="1" applyFont="1" applyBorder="1" applyAlignment="1">
      <alignment horizontal="right" vertical="top"/>
    </xf>
    <xf numFmtId="169" fontId="363" fillId="0" borderId="1" xfId="0" applyNumberFormat="1" applyFont="1" applyBorder="1" applyAlignment="1">
      <alignment horizontal="right" vertical="top"/>
    </xf>
    <xf numFmtId="169" fontId="364" fillId="0" borderId="1" xfId="0" applyNumberFormat="1" applyFont="1" applyBorder="1" applyAlignment="1">
      <alignment horizontal="right" vertical="top"/>
    </xf>
    <xf numFmtId="4" fontId="365" fillId="2" borderId="1" xfId="0" applyNumberFormat="1" applyFont="1" applyFill="1" applyBorder="1" applyAlignment="1" applyProtection="1">
      <alignment horizontal="right" vertical="top"/>
      <protection locked="0"/>
    </xf>
    <xf numFmtId="170" fontId="366" fillId="0" borderId="1" xfId="0" applyNumberFormat="1" applyFont="1" applyBorder="1" applyAlignment="1">
      <alignment horizontal="right" vertical="top"/>
    </xf>
    <xf numFmtId="4" fontId="367" fillId="0" borderId="1" xfId="0" applyNumberFormat="1" applyFont="1" applyBorder="1" applyAlignment="1">
      <alignment horizontal="right" vertical="top"/>
    </xf>
    <xf numFmtId="4" fontId="368" fillId="0" borderId="1" xfId="0" applyNumberFormat="1" applyFont="1" applyBorder="1" applyAlignment="1">
      <alignment horizontal="right" vertical="top"/>
    </xf>
    <xf numFmtId="0" fontId="369" fillId="0" borderId="0" xfId="0" applyFont="1"/>
    <xf numFmtId="0" fontId="370" fillId="3" borderId="1" xfId="0" applyFont="1" applyFill="1" applyBorder="1" applyAlignment="1">
      <alignment horizontal="left"/>
    </xf>
    <xf numFmtId="0" fontId="378" fillId="3" borderId="1" xfId="0" applyFont="1" applyFill="1" applyBorder="1" applyAlignment="1">
      <alignment horizontal="left"/>
    </xf>
    <xf numFmtId="0" fontId="379" fillId="3" borderId="1" xfId="0" applyFont="1" applyFill="1" applyBorder="1" applyAlignment="1">
      <alignment horizontal="left"/>
    </xf>
    <xf numFmtId="4" fontId="380" fillId="3" borderId="1" xfId="0" applyNumberFormat="1" applyFont="1" applyFill="1" applyBorder="1" applyAlignment="1">
      <alignment horizontal="right"/>
    </xf>
    <xf numFmtId="0" fontId="381" fillId="0" borderId="0" xfId="0" applyFont="1"/>
    <xf numFmtId="0" fontId="382" fillId="0" borderId="1" xfId="0" applyFont="1" applyBorder="1" applyAlignment="1">
      <alignment horizontal="left" vertical="top"/>
    </xf>
    <xf numFmtId="0" fontId="383" fillId="0" borderId="1" xfId="0" applyFont="1" applyBorder="1" applyAlignment="1">
      <alignment horizontal="left" vertical="top" wrapText="1"/>
    </xf>
    <xf numFmtId="0" fontId="384" fillId="0" borderId="1" xfId="0" applyFont="1" applyBorder="1" applyAlignment="1">
      <alignment horizontal="center" vertical="top"/>
    </xf>
    <xf numFmtId="168" fontId="385" fillId="0" borderId="1" xfId="0" applyNumberFormat="1" applyFont="1" applyBorder="1" applyAlignment="1">
      <alignment horizontal="right" vertical="top"/>
    </xf>
    <xf numFmtId="169" fontId="386" fillId="0" borderId="1" xfId="0" applyNumberFormat="1" applyFont="1" applyBorder="1" applyAlignment="1">
      <alignment horizontal="right" vertical="top"/>
    </xf>
    <xf numFmtId="169" fontId="387" fillId="0" borderId="1" xfId="0" applyNumberFormat="1" applyFont="1" applyBorder="1" applyAlignment="1">
      <alignment horizontal="right" vertical="top"/>
    </xf>
    <xf numFmtId="169" fontId="388" fillId="0" borderId="1" xfId="0" applyNumberFormat="1" applyFont="1" applyBorder="1" applyAlignment="1">
      <alignment horizontal="right" vertical="top"/>
    </xf>
    <xf numFmtId="4" fontId="389" fillId="2" borderId="1" xfId="0" applyNumberFormat="1" applyFont="1" applyFill="1" applyBorder="1" applyAlignment="1" applyProtection="1">
      <alignment horizontal="right" vertical="top"/>
      <protection locked="0"/>
    </xf>
    <xf numFmtId="170" fontId="390" fillId="0" borderId="1" xfId="0" applyNumberFormat="1" applyFont="1" applyBorder="1" applyAlignment="1">
      <alignment horizontal="right" vertical="top"/>
    </xf>
    <xf numFmtId="4" fontId="391" fillId="0" borderId="1" xfId="0" applyNumberFormat="1" applyFont="1" applyBorder="1" applyAlignment="1">
      <alignment horizontal="right" vertical="top"/>
    </xf>
    <xf numFmtId="4" fontId="392" fillId="0" borderId="1" xfId="0" applyNumberFormat="1" applyFont="1" applyBorder="1" applyAlignment="1">
      <alignment horizontal="right" vertical="top"/>
    </xf>
    <xf numFmtId="0" fontId="393" fillId="0" borderId="0" xfId="0" applyFont="1"/>
    <xf numFmtId="0" fontId="394" fillId="0" borderId="1" xfId="0" applyFont="1" applyBorder="1" applyAlignment="1">
      <alignment horizontal="left" vertical="top"/>
    </xf>
    <xf numFmtId="0" fontId="395" fillId="0" borderId="1" xfId="0" applyFont="1" applyBorder="1" applyAlignment="1">
      <alignment horizontal="left" vertical="top" wrapText="1"/>
    </xf>
    <xf numFmtId="0" fontId="396" fillId="0" borderId="1" xfId="0" applyFont="1" applyBorder="1" applyAlignment="1">
      <alignment horizontal="center" vertical="top"/>
    </xf>
    <xf numFmtId="168" fontId="397" fillId="0" borderId="1" xfId="0" applyNumberFormat="1" applyFont="1" applyBorder="1" applyAlignment="1">
      <alignment horizontal="right" vertical="top"/>
    </xf>
    <xf numFmtId="169" fontId="398" fillId="0" borderId="1" xfId="0" applyNumberFormat="1" applyFont="1" applyBorder="1" applyAlignment="1">
      <alignment horizontal="right" vertical="top"/>
    </xf>
    <xf numFmtId="169" fontId="399" fillId="0" borderId="1" xfId="0" applyNumberFormat="1" applyFont="1" applyBorder="1" applyAlignment="1">
      <alignment horizontal="right" vertical="top"/>
    </xf>
    <xf numFmtId="169" fontId="400" fillId="0" borderId="1" xfId="0" applyNumberFormat="1" applyFont="1" applyBorder="1" applyAlignment="1">
      <alignment horizontal="right" vertical="top"/>
    </xf>
    <xf numFmtId="4" fontId="401" fillId="2" borderId="1" xfId="0" applyNumberFormat="1" applyFont="1" applyFill="1" applyBorder="1" applyAlignment="1" applyProtection="1">
      <alignment horizontal="right" vertical="top"/>
      <protection locked="0"/>
    </xf>
    <xf numFmtId="170" fontId="402" fillId="0" borderId="1" xfId="0" applyNumberFormat="1" applyFont="1" applyBorder="1" applyAlignment="1">
      <alignment horizontal="right" vertical="top"/>
    </xf>
    <xf numFmtId="4" fontId="403" fillId="0" borderId="1" xfId="0" applyNumberFormat="1" applyFont="1" applyBorder="1" applyAlignment="1">
      <alignment horizontal="right" vertical="top"/>
    </xf>
    <xf numFmtId="4" fontId="404" fillId="0" borderId="1" xfId="0" applyNumberFormat="1" applyFont="1" applyBorder="1" applyAlignment="1">
      <alignment horizontal="right" vertical="top"/>
    </xf>
    <xf numFmtId="0" fontId="405" fillId="0" borderId="0" xfId="0" applyFont="1"/>
    <xf numFmtId="0" fontId="406" fillId="0" borderId="1" xfId="0" applyFont="1" applyBorder="1" applyAlignment="1">
      <alignment horizontal="left" vertical="top"/>
    </xf>
    <xf numFmtId="0" fontId="407" fillId="0" borderId="1" xfId="0" applyFont="1" applyBorder="1" applyAlignment="1">
      <alignment horizontal="left" vertical="top" wrapText="1"/>
    </xf>
    <xf numFmtId="0" fontId="408" fillId="0" borderId="1" xfId="0" applyFont="1" applyBorder="1" applyAlignment="1">
      <alignment horizontal="center" vertical="top"/>
    </xf>
    <xf numFmtId="168" fontId="409" fillId="0" borderId="1" xfId="0" applyNumberFormat="1" applyFont="1" applyBorder="1" applyAlignment="1">
      <alignment horizontal="right" vertical="top"/>
    </xf>
    <xf numFmtId="169" fontId="410" fillId="0" borderId="1" xfId="0" applyNumberFormat="1" applyFont="1" applyBorder="1" applyAlignment="1">
      <alignment horizontal="right" vertical="top"/>
    </xf>
    <xf numFmtId="169" fontId="411" fillId="0" borderId="1" xfId="0" applyNumberFormat="1" applyFont="1" applyBorder="1" applyAlignment="1">
      <alignment horizontal="right" vertical="top"/>
    </xf>
    <xf numFmtId="169" fontId="412" fillId="0" borderId="1" xfId="0" applyNumberFormat="1" applyFont="1" applyBorder="1" applyAlignment="1">
      <alignment horizontal="right" vertical="top"/>
    </xf>
    <xf numFmtId="4" fontId="413" fillId="2" borderId="1" xfId="0" applyNumberFormat="1" applyFont="1" applyFill="1" applyBorder="1" applyAlignment="1" applyProtection="1">
      <alignment horizontal="right" vertical="top"/>
      <protection locked="0"/>
    </xf>
    <xf numFmtId="170" fontId="414" fillId="0" borderId="1" xfId="0" applyNumberFormat="1" applyFont="1" applyBorder="1" applyAlignment="1">
      <alignment horizontal="right" vertical="top"/>
    </xf>
    <xf numFmtId="4" fontId="415" fillId="0" borderId="1" xfId="0" applyNumberFormat="1" applyFont="1" applyBorder="1" applyAlignment="1">
      <alignment horizontal="right" vertical="top"/>
    </xf>
    <xf numFmtId="4" fontId="416" fillId="0" borderId="1" xfId="0" applyNumberFormat="1" applyFont="1" applyBorder="1" applyAlignment="1">
      <alignment horizontal="right" vertical="top"/>
    </xf>
    <xf numFmtId="0" fontId="417" fillId="0" borderId="0" xfId="0" applyFont="1"/>
    <xf numFmtId="0" fontId="424" fillId="0" borderId="0" xfId="0" applyFont="1" applyAlignment="1">
      <alignment horizontal="left" vertical="top"/>
    </xf>
    <xf numFmtId="0" fontId="427" fillId="3" borderId="1" xfId="0" applyFont="1" applyFill="1" applyBorder="1" applyAlignment="1">
      <alignment horizontal="left"/>
    </xf>
    <xf numFmtId="0" fontId="428" fillId="3" borderId="1" xfId="0" applyFont="1" applyFill="1" applyBorder="1" applyAlignment="1">
      <alignment horizontal="left"/>
    </xf>
    <xf numFmtId="0" fontId="429" fillId="3" borderId="1" xfId="0" applyFont="1" applyFill="1" applyBorder="1" applyAlignment="1">
      <alignment horizontal="left"/>
    </xf>
    <xf numFmtId="0" fontId="430" fillId="3" borderId="1" xfId="0" applyFont="1" applyFill="1" applyBorder="1" applyAlignment="1">
      <alignment horizontal="left"/>
    </xf>
    <xf numFmtId="0" fontId="431" fillId="3" borderId="1" xfId="0" applyFont="1" applyFill="1" applyBorder="1" applyAlignment="1">
      <alignment horizontal="left"/>
    </xf>
    <xf numFmtId="0" fontId="432" fillId="3" borderId="1" xfId="0" applyFont="1" applyFill="1" applyBorder="1" applyAlignment="1">
      <alignment horizontal="left"/>
    </xf>
    <xf numFmtId="0" fontId="433" fillId="3" borderId="1" xfId="0" applyFont="1" applyFill="1" applyBorder="1" applyAlignment="1">
      <alignment horizontal="left"/>
    </xf>
    <xf numFmtId="0" fontId="434" fillId="3" borderId="1" xfId="0" applyFont="1" applyFill="1" applyBorder="1" applyAlignment="1">
      <alignment horizontal="left"/>
    </xf>
    <xf numFmtId="0" fontId="435" fillId="3" borderId="1" xfId="0" applyFont="1" applyFill="1" applyBorder="1" applyAlignment="1">
      <alignment horizontal="left"/>
    </xf>
    <xf numFmtId="0" fontId="436" fillId="3" borderId="1" xfId="0" applyFont="1" applyFill="1" applyBorder="1" applyAlignment="1">
      <alignment horizontal="left"/>
    </xf>
    <xf numFmtId="0" fontId="437" fillId="3" borderId="1" xfId="0" applyFont="1" applyFill="1" applyBorder="1" applyAlignment="1">
      <alignment horizontal="left"/>
    </xf>
    <xf numFmtId="0" fontId="438" fillId="3" borderId="1" xfId="0" applyFont="1" applyFill="1" applyBorder="1" applyAlignment="1">
      <alignment horizontal="left"/>
    </xf>
    <xf numFmtId="0" fontId="439" fillId="3" borderId="1" xfId="0" applyFont="1" applyFill="1" applyBorder="1" applyAlignment="1">
      <alignment horizontal="left"/>
    </xf>
    <xf numFmtId="0" fontId="440" fillId="3" borderId="1" xfId="0" applyFont="1" applyFill="1" applyBorder="1" applyAlignment="1">
      <alignment horizontal="left"/>
    </xf>
    <xf numFmtId="0" fontId="441" fillId="3" borderId="1" xfId="0" applyFont="1" applyFill="1" applyBorder="1" applyAlignment="1">
      <alignment horizontal="left"/>
    </xf>
    <xf numFmtId="0" fontId="442" fillId="3" borderId="1" xfId="0" applyFont="1" applyFill="1" applyBorder="1" applyAlignment="1">
      <alignment horizontal="left"/>
    </xf>
    <xf numFmtId="0" fontId="443" fillId="3" borderId="1" xfId="0" applyFont="1" applyFill="1" applyBorder="1" applyAlignment="1">
      <alignment horizontal="left"/>
    </xf>
    <xf numFmtId="0" fontId="444" fillId="3" borderId="1" xfId="0" applyFont="1" applyFill="1" applyBorder="1" applyAlignment="1">
      <alignment horizontal="left"/>
    </xf>
    <xf numFmtId="0" fontId="445" fillId="3" borderId="1" xfId="0" applyFont="1" applyFill="1" applyBorder="1" applyAlignment="1">
      <alignment horizontal="left"/>
    </xf>
    <xf numFmtId="0" fontId="446" fillId="3" borderId="1" xfId="0" applyFont="1" applyFill="1" applyBorder="1" applyAlignment="1">
      <alignment horizontal="left"/>
    </xf>
    <xf numFmtId="0" fontId="447" fillId="3" borderId="1" xfId="0" applyFont="1" applyFill="1" applyBorder="1" applyAlignment="1">
      <alignment horizontal="left"/>
    </xf>
    <xf numFmtId="0" fontId="448" fillId="3" borderId="1" xfId="0" applyFont="1" applyFill="1" applyBorder="1" applyAlignment="1">
      <alignment horizontal="left"/>
    </xf>
    <xf numFmtId="0" fontId="449" fillId="3" borderId="1" xfId="0" applyFont="1" applyFill="1" applyBorder="1" applyAlignment="1">
      <alignment horizontal="left"/>
    </xf>
    <xf numFmtId="0" fontId="450" fillId="3" borderId="1" xfId="0" applyFont="1" applyFill="1" applyBorder="1" applyAlignment="1">
      <alignment horizontal="left"/>
    </xf>
    <xf numFmtId="0" fontId="451" fillId="3" borderId="1" xfId="0" applyFont="1" applyFill="1" applyBorder="1" applyAlignment="1">
      <alignment horizontal="left"/>
    </xf>
    <xf numFmtId="0" fontId="452" fillId="3" borderId="1" xfId="0" applyFont="1" applyFill="1" applyBorder="1" applyAlignment="1">
      <alignment horizontal="left"/>
    </xf>
    <xf numFmtId="0" fontId="453" fillId="3" borderId="1" xfId="0" applyFont="1" applyFill="1" applyBorder="1" applyAlignment="1">
      <alignment horizontal="left"/>
    </xf>
    <xf numFmtId="0" fontId="454" fillId="3" borderId="1" xfId="0" applyFont="1" applyFill="1" applyBorder="1" applyAlignment="1">
      <alignment horizontal="left"/>
    </xf>
    <xf numFmtId="0" fontId="455" fillId="3" borderId="1" xfId="0" applyFont="1" applyFill="1" applyBorder="1" applyAlignment="1">
      <alignment horizontal="left"/>
    </xf>
    <xf numFmtId="0" fontId="456" fillId="0" borderId="1" xfId="0" applyFont="1" applyBorder="1" applyAlignment="1">
      <alignment horizontal="left" vertical="top"/>
    </xf>
    <xf numFmtId="0" fontId="457" fillId="0" borderId="1" xfId="0" applyFont="1" applyBorder="1" applyAlignment="1">
      <alignment horizontal="left" vertical="top" wrapText="1"/>
    </xf>
    <xf numFmtId="4" fontId="458" fillId="2" borderId="1" xfId="0" applyNumberFormat="1" applyFont="1" applyFill="1" applyBorder="1" applyAlignment="1" applyProtection="1">
      <alignment horizontal="right" vertical="top"/>
      <protection locked="0"/>
    </xf>
    <xf numFmtId="4" fontId="459" fillId="0" borderId="1" xfId="0" applyNumberFormat="1" applyFont="1" applyBorder="1" applyAlignment="1">
      <alignment horizontal="right" vertical="top"/>
    </xf>
    <xf numFmtId="4" fontId="460" fillId="2" borderId="1" xfId="0" applyNumberFormat="1" applyFont="1" applyFill="1" applyBorder="1" applyAlignment="1" applyProtection="1">
      <alignment horizontal="right" vertical="top"/>
      <protection locked="0"/>
    </xf>
    <xf numFmtId="4" fontId="461" fillId="0" borderId="1" xfId="0" applyNumberFormat="1" applyFont="1" applyBorder="1" applyAlignment="1">
      <alignment horizontal="right" vertical="top"/>
    </xf>
    <xf numFmtId="4" fontId="462" fillId="2" borderId="1" xfId="0" applyNumberFormat="1" applyFont="1" applyFill="1" applyBorder="1" applyAlignment="1" applyProtection="1">
      <alignment horizontal="right" vertical="top"/>
      <protection locked="0"/>
    </xf>
    <xf numFmtId="4" fontId="463" fillId="0" borderId="1" xfId="0" applyNumberFormat="1" applyFont="1" applyBorder="1" applyAlignment="1">
      <alignment horizontal="right" vertical="top"/>
    </xf>
    <xf numFmtId="4" fontId="464" fillId="2" borderId="1" xfId="0" applyNumberFormat="1" applyFont="1" applyFill="1" applyBorder="1" applyAlignment="1" applyProtection="1">
      <alignment horizontal="right" vertical="top"/>
      <protection locked="0"/>
    </xf>
    <xf numFmtId="4" fontId="465" fillId="0" borderId="1" xfId="0" applyNumberFormat="1" applyFont="1" applyBorder="1" applyAlignment="1">
      <alignment horizontal="right" vertical="top"/>
    </xf>
    <xf numFmtId="4" fontId="466" fillId="2" borderId="1" xfId="0" applyNumberFormat="1" applyFont="1" applyFill="1" applyBorder="1" applyAlignment="1" applyProtection="1">
      <alignment horizontal="right" vertical="top"/>
      <protection locked="0"/>
    </xf>
    <xf numFmtId="4" fontId="467" fillId="0" borderId="1" xfId="0" applyNumberFormat="1" applyFont="1" applyBorder="1" applyAlignment="1">
      <alignment horizontal="right" vertical="top"/>
    </xf>
    <xf numFmtId="4" fontId="468" fillId="2" borderId="1" xfId="0" applyNumberFormat="1" applyFont="1" applyFill="1" applyBorder="1" applyAlignment="1" applyProtection="1">
      <alignment horizontal="right" vertical="top"/>
      <protection locked="0"/>
    </xf>
    <xf numFmtId="4" fontId="469" fillId="0" borderId="1" xfId="0" applyNumberFormat="1" applyFont="1" applyBorder="1" applyAlignment="1">
      <alignment horizontal="right" vertical="top"/>
    </xf>
    <xf numFmtId="4" fontId="470" fillId="2" borderId="1" xfId="0" applyNumberFormat="1" applyFont="1" applyFill="1" applyBorder="1" applyAlignment="1" applyProtection="1">
      <alignment horizontal="right" vertical="top"/>
      <protection locked="0"/>
    </xf>
    <xf numFmtId="4" fontId="471" fillId="0" borderId="1" xfId="0" applyNumberFormat="1" applyFont="1" applyBorder="1" applyAlignment="1">
      <alignment horizontal="right" vertical="top"/>
    </xf>
    <xf numFmtId="4" fontId="472" fillId="2" borderId="1" xfId="0" applyNumberFormat="1" applyFont="1" applyFill="1" applyBorder="1" applyAlignment="1" applyProtection="1">
      <alignment horizontal="right" vertical="top"/>
      <protection locked="0"/>
    </xf>
    <xf numFmtId="4" fontId="473" fillId="0" borderId="1" xfId="0" applyNumberFormat="1" applyFont="1" applyBorder="1" applyAlignment="1">
      <alignment horizontal="right" vertical="top"/>
    </xf>
    <xf numFmtId="4" fontId="474" fillId="2" borderId="1" xfId="0" applyNumberFormat="1" applyFont="1" applyFill="1" applyBorder="1" applyAlignment="1" applyProtection="1">
      <alignment horizontal="right" vertical="top"/>
      <protection locked="0"/>
    </xf>
    <xf numFmtId="4" fontId="475" fillId="0" borderId="1" xfId="0" applyNumberFormat="1" applyFont="1" applyBorder="1" applyAlignment="1">
      <alignment horizontal="right" vertical="top"/>
    </xf>
    <xf numFmtId="4" fontId="476" fillId="2" borderId="1" xfId="0" applyNumberFormat="1" applyFont="1" applyFill="1" applyBorder="1" applyAlignment="1" applyProtection="1">
      <alignment horizontal="right" vertical="top"/>
      <protection locked="0"/>
    </xf>
    <xf numFmtId="4" fontId="477" fillId="0" borderId="1" xfId="0" applyNumberFormat="1" applyFont="1" applyBorder="1" applyAlignment="1">
      <alignment horizontal="right" vertical="top"/>
    </xf>
    <xf numFmtId="4" fontId="478" fillId="2" borderId="1" xfId="0" applyNumberFormat="1" applyFont="1" applyFill="1" applyBorder="1" applyAlignment="1" applyProtection="1">
      <alignment horizontal="right" vertical="top"/>
      <protection locked="0"/>
    </xf>
    <xf numFmtId="4" fontId="479" fillId="0" borderId="1" xfId="0" applyNumberFormat="1" applyFont="1" applyBorder="1" applyAlignment="1">
      <alignment horizontal="right" vertical="top"/>
    </xf>
    <xf numFmtId="4" fontId="480" fillId="2" borderId="1" xfId="0" applyNumberFormat="1" applyFont="1" applyFill="1" applyBorder="1" applyAlignment="1" applyProtection="1">
      <alignment horizontal="right" vertical="top"/>
      <protection locked="0"/>
    </xf>
    <xf numFmtId="4" fontId="481" fillId="0" borderId="1" xfId="0" applyNumberFormat="1" applyFont="1" applyBorder="1" applyAlignment="1">
      <alignment horizontal="right" vertical="top"/>
    </xf>
    <xf numFmtId="4" fontId="482" fillId="3" borderId="1" xfId="0" applyNumberFormat="1" applyFont="1" applyFill="1" applyBorder="1" applyAlignment="1">
      <alignment horizontal="right" vertical="top"/>
    </xf>
    <xf numFmtId="4" fontId="483" fillId="3" borderId="1" xfId="0" applyNumberFormat="1" applyFont="1" applyFill="1" applyBorder="1" applyAlignment="1">
      <alignment horizontal="right" vertical="top"/>
    </xf>
    <xf numFmtId="0" fontId="484" fillId="0" borderId="1" xfId="0" applyFont="1" applyBorder="1" applyAlignment="1">
      <alignment horizontal="left" vertical="top"/>
    </xf>
    <xf numFmtId="0" fontId="485" fillId="0" borderId="1" xfId="0" applyFont="1" applyBorder="1" applyAlignment="1">
      <alignment horizontal="left" vertical="top" wrapText="1"/>
    </xf>
    <xf numFmtId="4" fontId="486" fillId="2" borderId="1" xfId="0" applyNumberFormat="1" applyFont="1" applyFill="1" applyBorder="1" applyAlignment="1" applyProtection="1">
      <alignment horizontal="right" vertical="top"/>
      <protection locked="0"/>
    </xf>
    <xf numFmtId="4" fontId="487" fillId="0" borderId="1" xfId="0" applyNumberFormat="1" applyFont="1" applyBorder="1" applyAlignment="1">
      <alignment horizontal="right" vertical="top"/>
    </xf>
    <xf numFmtId="4" fontId="488" fillId="2" borderId="1" xfId="0" applyNumberFormat="1" applyFont="1" applyFill="1" applyBorder="1" applyAlignment="1" applyProtection="1">
      <alignment horizontal="right" vertical="top"/>
      <protection locked="0"/>
    </xf>
    <xf numFmtId="4" fontId="489" fillId="0" borderId="1" xfId="0" applyNumberFormat="1" applyFont="1" applyBorder="1" applyAlignment="1">
      <alignment horizontal="right" vertical="top"/>
    </xf>
    <xf numFmtId="4" fontId="490" fillId="2" borderId="1" xfId="0" applyNumberFormat="1" applyFont="1" applyFill="1" applyBorder="1" applyAlignment="1" applyProtection="1">
      <alignment horizontal="right" vertical="top"/>
      <protection locked="0"/>
    </xf>
    <xf numFmtId="4" fontId="491" fillId="0" borderId="1" xfId="0" applyNumberFormat="1" applyFont="1" applyBorder="1" applyAlignment="1">
      <alignment horizontal="right" vertical="top"/>
    </xf>
    <xf numFmtId="4" fontId="492" fillId="2" borderId="1" xfId="0" applyNumberFormat="1" applyFont="1" applyFill="1" applyBorder="1" applyAlignment="1" applyProtection="1">
      <alignment horizontal="right" vertical="top"/>
      <protection locked="0"/>
    </xf>
    <xf numFmtId="4" fontId="493" fillId="0" borderId="1" xfId="0" applyNumberFormat="1" applyFont="1" applyBorder="1" applyAlignment="1">
      <alignment horizontal="right" vertical="top"/>
    </xf>
    <xf numFmtId="4" fontId="494" fillId="2" borderId="1" xfId="0" applyNumberFormat="1" applyFont="1" applyFill="1" applyBorder="1" applyAlignment="1" applyProtection="1">
      <alignment horizontal="right" vertical="top"/>
      <protection locked="0"/>
    </xf>
    <xf numFmtId="4" fontId="495" fillId="0" borderId="1" xfId="0" applyNumberFormat="1" applyFont="1" applyBorder="1" applyAlignment="1">
      <alignment horizontal="right" vertical="top"/>
    </xf>
    <xf numFmtId="4" fontId="496" fillId="2" borderId="1" xfId="0" applyNumberFormat="1" applyFont="1" applyFill="1" applyBorder="1" applyAlignment="1" applyProtection="1">
      <alignment horizontal="right" vertical="top"/>
      <protection locked="0"/>
    </xf>
    <xf numFmtId="4" fontId="497" fillId="0" borderId="1" xfId="0" applyNumberFormat="1" applyFont="1" applyBorder="1" applyAlignment="1">
      <alignment horizontal="right" vertical="top"/>
    </xf>
    <xf numFmtId="4" fontId="498" fillId="2" borderId="1" xfId="0" applyNumberFormat="1" applyFont="1" applyFill="1" applyBorder="1" applyAlignment="1" applyProtection="1">
      <alignment horizontal="right" vertical="top"/>
      <protection locked="0"/>
    </xf>
    <xf numFmtId="4" fontId="499" fillId="0" borderId="1" xfId="0" applyNumberFormat="1" applyFont="1" applyBorder="1" applyAlignment="1">
      <alignment horizontal="right" vertical="top"/>
    </xf>
    <xf numFmtId="4" fontId="500" fillId="2" borderId="1" xfId="0" applyNumberFormat="1" applyFont="1" applyFill="1" applyBorder="1" applyAlignment="1" applyProtection="1">
      <alignment horizontal="right" vertical="top"/>
      <protection locked="0"/>
    </xf>
    <xf numFmtId="4" fontId="501" fillId="0" borderId="1" xfId="0" applyNumberFormat="1" applyFont="1" applyBorder="1" applyAlignment="1">
      <alignment horizontal="right" vertical="top"/>
    </xf>
    <xf numFmtId="4" fontId="502" fillId="2" borderId="1" xfId="0" applyNumberFormat="1" applyFont="1" applyFill="1" applyBorder="1" applyAlignment="1" applyProtection="1">
      <alignment horizontal="right" vertical="top"/>
      <protection locked="0"/>
    </xf>
    <xf numFmtId="4" fontId="503" fillId="0" borderId="1" xfId="0" applyNumberFormat="1" applyFont="1" applyBorder="1" applyAlignment="1">
      <alignment horizontal="right" vertical="top"/>
    </xf>
    <xf numFmtId="4" fontId="504" fillId="2" borderId="1" xfId="0" applyNumberFormat="1" applyFont="1" applyFill="1" applyBorder="1" applyAlignment="1" applyProtection="1">
      <alignment horizontal="right" vertical="top"/>
      <protection locked="0"/>
    </xf>
    <xf numFmtId="4" fontId="505" fillId="0" borderId="1" xfId="0" applyNumberFormat="1" applyFont="1" applyBorder="1" applyAlignment="1">
      <alignment horizontal="right" vertical="top"/>
    </xf>
    <xf numFmtId="4" fontId="506" fillId="2" borderId="1" xfId="0" applyNumberFormat="1" applyFont="1" applyFill="1" applyBorder="1" applyAlignment="1" applyProtection="1">
      <alignment horizontal="right" vertical="top"/>
      <protection locked="0"/>
    </xf>
    <xf numFmtId="4" fontId="507" fillId="0" borderId="1" xfId="0" applyNumberFormat="1" applyFont="1" applyBorder="1" applyAlignment="1">
      <alignment horizontal="right" vertical="top"/>
    </xf>
    <xf numFmtId="4" fontId="508" fillId="2" borderId="1" xfId="0" applyNumberFormat="1" applyFont="1" applyFill="1" applyBorder="1" applyAlignment="1" applyProtection="1">
      <alignment horizontal="right" vertical="top"/>
      <protection locked="0"/>
    </xf>
    <xf numFmtId="4" fontId="509" fillId="0" borderId="1" xfId="0" applyNumberFormat="1" applyFont="1" applyBorder="1" applyAlignment="1">
      <alignment horizontal="right" vertical="top"/>
    </xf>
    <xf numFmtId="4" fontId="510" fillId="3" borderId="1" xfId="0" applyNumberFormat="1" applyFont="1" applyFill="1" applyBorder="1" applyAlignment="1">
      <alignment horizontal="right" vertical="top"/>
    </xf>
    <xf numFmtId="4" fontId="511" fillId="3" borderId="1" xfId="0" applyNumberFormat="1" applyFont="1" applyFill="1" applyBorder="1" applyAlignment="1">
      <alignment horizontal="right" vertical="top"/>
    </xf>
    <xf numFmtId="0" fontId="512" fillId="0" borderId="1" xfId="0" applyFont="1" applyBorder="1" applyAlignment="1">
      <alignment horizontal="left" vertical="top"/>
    </xf>
    <xf numFmtId="0" fontId="513" fillId="0" borderId="1" xfId="0" applyFont="1" applyBorder="1" applyAlignment="1">
      <alignment horizontal="left" vertical="top" wrapText="1"/>
    </xf>
    <xf numFmtId="4" fontId="514" fillId="2" borderId="1" xfId="0" applyNumberFormat="1" applyFont="1" applyFill="1" applyBorder="1" applyAlignment="1" applyProtection="1">
      <alignment horizontal="right" vertical="top"/>
      <protection locked="0"/>
    </xf>
    <xf numFmtId="4" fontId="515" fillId="0" borderId="1" xfId="0" applyNumberFormat="1" applyFont="1" applyBorder="1" applyAlignment="1">
      <alignment horizontal="right" vertical="top"/>
    </xf>
    <xf numFmtId="4" fontId="516" fillId="2" borderId="1" xfId="0" applyNumberFormat="1" applyFont="1" applyFill="1" applyBorder="1" applyAlignment="1" applyProtection="1">
      <alignment horizontal="right" vertical="top"/>
      <protection locked="0"/>
    </xf>
    <xf numFmtId="4" fontId="517" fillId="0" borderId="1" xfId="0" applyNumberFormat="1" applyFont="1" applyBorder="1" applyAlignment="1">
      <alignment horizontal="right" vertical="top"/>
    </xf>
    <xf numFmtId="4" fontId="518" fillId="2" borderId="1" xfId="0" applyNumberFormat="1" applyFont="1" applyFill="1" applyBorder="1" applyAlignment="1" applyProtection="1">
      <alignment horizontal="right" vertical="top"/>
      <protection locked="0"/>
    </xf>
    <xf numFmtId="4" fontId="519" fillId="0" borderId="1" xfId="0" applyNumberFormat="1" applyFont="1" applyBorder="1" applyAlignment="1">
      <alignment horizontal="right" vertical="top"/>
    </xf>
    <xf numFmtId="4" fontId="520" fillId="2" borderId="1" xfId="0" applyNumberFormat="1" applyFont="1" applyFill="1" applyBorder="1" applyAlignment="1" applyProtection="1">
      <alignment horizontal="right" vertical="top"/>
      <protection locked="0"/>
    </xf>
    <xf numFmtId="4" fontId="521" fillId="0" borderId="1" xfId="0" applyNumberFormat="1" applyFont="1" applyBorder="1" applyAlignment="1">
      <alignment horizontal="right" vertical="top"/>
    </xf>
    <xf numFmtId="4" fontId="522" fillId="2" borderId="1" xfId="0" applyNumberFormat="1" applyFont="1" applyFill="1" applyBorder="1" applyAlignment="1" applyProtection="1">
      <alignment horizontal="right" vertical="top"/>
      <protection locked="0"/>
    </xf>
    <xf numFmtId="4" fontId="523" fillId="0" borderId="1" xfId="0" applyNumberFormat="1" applyFont="1" applyBorder="1" applyAlignment="1">
      <alignment horizontal="right" vertical="top"/>
    </xf>
    <xf numFmtId="4" fontId="524" fillId="2" borderId="1" xfId="0" applyNumberFormat="1" applyFont="1" applyFill="1" applyBorder="1" applyAlignment="1" applyProtection="1">
      <alignment horizontal="right" vertical="top"/>
      <protection locked="0"/>
    </xf>
    <xf numFmtId="4" fontId="525" fillId="0" borderId="1" xfId="0" applyNumberFormat="1" applyFont="1" applyBorder="1" applyAlignment="1">
      <alignment horizontal="right" vertical="top"/>
    </xf>
    <xf numFmtId="4" fontId="526" fillId="2" borderId="1" xfId="0" applyNumberFormat="1" applyFont="1" applyFill="1" applyBorder="1" applyAlignment="1" applyProtection="1">
      <alignment horizontal="right" vertical="top"/>
      <protection locked="0"/>
    </xf>
    <xf numFmtId="4" fontId="527" fillId="0" borderId="1" xfId="0" applyNumberFormat="1" applyFont="1" applyBorder="1" applyAlignment="1">
      <alignment horizontal="right" vertical="top"/>
    </xf>
    <xf numFmtId="4" fontId="528" fillId="2" borderId="1" xfId="0" applyNumberFormat="1" applyFont="1" applyFill="1" applyBorder="1" applyAlignment="1" applyProtection="1">
      <alignment horizontal="right" vertical="top"/>
      <protection locked="0"/>
    </xf>
    <xf numFmtId="4" fontId="529" fillId="0" borderId="1" xfId="0" applyNumberFormat="1" applyFont="1" applyBorder="1" applyAlignment="1">
      <alignment horizontal="right" vertical="top"/>
    </xf>
    <xf numFmtId="4" fontId="530" fillId="2" borderId="1" xfId="0" applyNumberFormat="1" applyFont="1" applyFill="1" applyBorder="1" applyAlignment="1" applyProtection="1">
      <alignment horizontal="right" vertical="top"/>
      <protection locked="0"/>
    </xf>
    <xf numFmtId="4" fontId="531" fillId="0" borderId="1" xfId="0" applyNumberFormat="1" applyFont="1" applyBorder="1" applyAlignment="1">
      <alignment horizontal="right" vertical="top"/>
    </xf>
    <xf numFmtId="4" fontId="532" fillId="2" borderId="1" xfId="0" applyNumberFormat="1" applyFont="1" applyFill="1" applyBorder="1" applyAlignment="1" applyProtection="1">
      <alignment horizontal="right" vertical="top"/>
      <protection locked="0"/>
    </xf>
    <xf numFmtId="4" fontId="533" fillId="0" borderId="1" xfId="0" applyNumberFormat="1" applyFont="1" applyBorder="1" applyAlignment="1">
      <alignment horizontal="right" vertical="top"/>
    </xf>
    <xf numFmtId="4" fontId="534" fillId="2" borderId="1" xfId="0" applyNumberFormat="1" applyFont="1" applyFill="1" applyBorder="1" applyAlignment="1" applyProtection="1">
      <alignment horizontal="right" vertical="top"/>
      <protection locked="0"/>
    </xf>
    <xf numFmtId="4" fontId="535" fillId="0" borderId="1" xfId="0" applyNumberFormat="1" applyFont="1" applyBorder="1" applyAlignment="1">
      <alignment horizontal="right" vertical="top"/>
    </xf>
    <xf numFmtId="4" fontId="536" fillId="2" borderId="1" xfId="0" applyNumberFormat="1" applyFont="1" applyFill="1" applyBorder="1" applyAlignment="1" applyProtection="1">
      <alignment horizontal="right" vertical="top"/>
      <protection locked="0"/>
    </xf>
    <xf numFmtId="4" fontId="537" fillId="0" borderId="1" xfId="0" applyNumberFormat="1" applyFont="1" applyBorder="1" applyAlignment="1">
      <alignment horizontal="right" vertical="top"/>
    </xf>
    <xf numFmtId="4" fontId="538" fillId="3" borderId="1" xfId="0" applyNumberFormat="1" applyFont="1" applyFill="1" applyBorder="1" applyAlignment="1">
      <alignment horizontal="right" vertical="top"/>
    </xf>
    <xf numFmtId="4" fontId="539" fillId="3" borderId="1" xfId="0" applyNumberFormat="1" applyFont="1" applyFill="1" applyBorder="1" applyAlignment="1">
      <alignment horizontal="right" vertical="top"/>
    </xf>
    <xf numFmtId="0" fontId="540" fillId="0" borderId="1" xfId="0" applyFont="1" applyBorder="1" applyAlignment="1">
      <alignment horizontal="left" vertical="top"/>
    </xf>
    <xf numFmtId="0" fontId="541" fillId="0" borderId="1" xfId="0" applyFont="1" applyBorder="1" applyAlignment="1">
      <alignment horizontal="left" vertical="top" wrapText="1"/>
    </xf>
    <xf numFmtId="4" fontId="542" fillId="2" borderId="1" xfId="0" applyNumberFormat="1" applyFont="1" applyFill="1" applyBorder="1" applyAlignment="1" applyProtection="1">
      <alignment horizontal="right" vertical="top"/>
      <protection locked="0"/>
    </xf>
    <xf numFmtId="4" fontId="543" fillId="0" borderId="1" xfId="0" applyNumberFormat="1" applyFont="1" applyBorder="1" applyAlignment="1">
      <alignment horizontal="right" vertical="top"/>
    </xf>
    <xf numFmtId="4" fontId="544" fillId="2" borderId="1" xfId="0" applyNumberFormat="1" applyFont="1" applyFill="1" applyBorder="1" applyAlignment="1" applyProtection="1">
      <alignment horizontal="right" vertical="top"/>
      <protection locked="0"/>
    </xf>
    <xf numFmtId="4" fontId="545" fillId="0" borderId="1" xfId="0" applyNumberFormat="1" applyFont="1" applyBorder="1" applyAlignment="1">
      <alignment horizontal="right" vertical="top"/>
    </xf>
    <xf numFmtId="4" fontId="546" fillId="2" borderId="1" xfId="0" applyNumberFormat="1" applyFont="1" applyFill="1" applyBorder="1" applyAlignment="1" applyProtection="1">
      <alignment horizontal="right" vertical="top"/>
      <protection locked="0"/>
    </xf>
    <xf numFmtId="4" fontId="547" fillId="0" borderId="1" xfId="0" applyNumberFormat="1" applyFont="1" applyBorder="1" applyAlignment="1">
      <alignment horizontal="right" vertical="top"/>
    </xf>
    <xf numFmtId="4" fontId="548" fillId="2" borderId="1" xfId="0" applyNumberFormat="1" applyFont="1" applyFill="1" applyBorder="1" applyAlignment="1" applyProtection="1">
      <alignment horizontal="right" vertical="top"/>
      <protection locked="0"/>
    </xf>
    <xf numFmtId="4" fontId="549" fillId="0" borderId="1" xfId="0" applyNumberFormat="1" applyFont="1" applyBorder="1" applyAlignment="1">
      <alignment horizontal="right" vertical="top"/>
    </xf>
    <xf numFmtId="4" fontId="550" fillId="2" borderId="1" xfId="0" applyNumberFormat="1" applyFont="1" applyFill="1" applyBorder="1" applyAlignment="1" applyProtection="1">
      <alignment horizontal="right" vertical="top"/>
      <protection locked="0"/>
    </xf>
    <xf numFmtId="4" fontId="551" fillId="0" borderId="1" xfId="0" applyNumberFormat="1" applyFont="1" applyBorder="1" applyAlignment="1">
      <alignment horizontal="right" vertical="top"/>
    </xf>
    <xf numFmtId="4" fontId="552" fillId="2" borderId="1" xfId="0" applyNumberFormat="1" applyFont="1" applyFill="1" applyBorder="1" applyAlignment="1" applyProtection="1">
      <alignment horizontal="right" vertical="top"/>
      <protection locked="0"/>
    </xf>
    <xf numFmtId="4" fontId="553" fillId="0" borderId="1" xfId="0" applyNumberFormat="1" applyFont="1" applyBorder="1" applyAlignment="1">
      <alignment horizontal="right" vertical="top"/>
    </xf>
    <xf numFmtId="4" fontId="554" fillId="2" borderId="1" xfId="0" applyNumberFormat="1" applyFont="1" applyFill="1" applyBorder="1" applyAlignment="1" applyProtection="1">
      <alignment horizontal="right" vertical="top"/>
      <protection locked="0"/>
    </xf>
    <xf numFmtId="4" fontId="555" fillId="0" borderId="1" xfId="0" applyNumberFormat="1" applyFont="1" applyBorder="1" applyAlignment="1">
      <alignment horizontal="right" vertical="top"/>
    </xf>
    <xf numFmtId="4" fontId="556" fillId="2" borderId="1" xfId="0" applyNumberFormat="1" applyFont="1" applyFill="1" applyBorder="1" applyAlignment="1" applyProtection="1">
      <alignment horizontal="right" vertical="top"/>
      <protection locked="0"/>
    </xf>
    <xf numFmtId="4" fontId="557" fillId="0" borderId="1" xfId="0" applyNumberFormat="1" applyFont="1" applyBorder="1" applyAlignment="1">
      <alignment horizontal="right" vertical="top"/>
    </xf>
    <xf numFmtId="4" fontId="558" fillId="2" borderId="1" xfId="0" applyNumberFormat="1" applyFont="1" applyFill="1" applyBorder="1" applyAlignment="1" applyProtection="1">
      <alignment horizontal="right" vertical="top"/>
      <protection locked="0"/>
    </xf>
    <xf numFmtId="4" fontId="559" fillId="0" borderId="1" xfId="0" applyNumberFormat="1" applyFont="1" applyBorder="1" applyAlignment="1">
      <alignment horizontal="right" vertical="top"/>
    </xf>
    <xf numFmtId="4" fontId="560" fillId="2" borderId="1" xfId="0" applyNumberFormat="1" applyFont="1" applyFill="1" applyBorder="1" applyAlignment="1" applyProtection="1">
      <alignment horizontal="right" vertical="top"/>
      <protection locked="0"/>
    </xf>
    <xf numFmtId="4" fontId="561" fillId="0" borderId="1" xfId="0" applyNumberFormat="1" applyFont="1" applyBorder="1" applyAlignment="1">
      <alignment horizontal="right" vertical="top"/>
    </xf>
    <xf numFmtId="4" fontId="562" fillId="2" borderId="1" xfId="0" applyNumberFormat="1" applyFont="1" applyFill="1" applyBorder="1" applyAlignment="1" applyProtection="1">
      <alignment horizontal="right" vertical="top"/>
      <protection locked="0"/>
    </xf>
    <xf numFmtId="4" fontId="563" fillId="0" borderId="1" xfId="0" applyNumberFormat="1" applyFont="1" applyBorder="1" applyAlignment="1">
      <alignment horizontal="right" vertical="top"/>
    </xf>
    <xf numFmtId="4" fontId="564" fillId="2" borderId="1" xfId="0" applyNumberFormat="1" applyFont="1" applyFill="1" applyBorder="1" applyAlignment="1" applyProtection="1">
      <alignment horizontal="right" vertical="top"/>
      <protection locked="0"/>
    </xf>
    <xf numFmtId="4" fontId="565" fillId="0" borderId="1" xfId="0" applyNumberFormat="1" applyFont="1" applyBorder="1" applyAlignment="1">
      <alignment horizontal="right" vertical="top"/>
    </xf>
    <xf numFmtId="4" fontId="566" fillId="3" borderId="1" xfId="0" applyNumberFormat="1" applyFont="1" applyFill="1" applyBorder="1" applyAlignment="1">
      <alignment horizontal="right" vertical="top"/>
    </xf>
    <xf numFmtId="4" fontId="567" fillId="3" borderId="1" xfId="0" applyNumberFormat="1" applyFont="1" applyFill="1" applyBorder="1" applyAlignment="1">
      <alignment horizontal="right" vertical="top"/>
    </xf>
    <xf numFmtId="0" fontId="568" fillId="0" borderId="1" xfId="0" applyFont="1" applyBorder="1" applyAlignment="1">
      <alignment horizontal="left" vertical="top"/>
    </xf>
    <xf numFmtId="0" fontId="569" fillId="0" borderId="1" xfId="0" applyFont="1" applyBorder="1" applyAlignment="1">
      <alignment horizontal="left" vertical="top" wrapText="1"/>
    </xf>
    <xf numFmtId="4" fontId="570" fillId="2" borderId="1" xfId="0" applyNumberFormat="1" applyFont="1" applyFill="1" applyBorder="1" applyAlignment="1" applyProtection="1">
      <alignment horizontal="right" vertical="top"/>
      <protection locked="0"/>
    </xf>
    <xf numFmtId="4" fontId="571" fillId="0" borderId="1" xfId="0" applyNumberFormat="1" applyFont="1" applyBorder="1" applyAlignment="1">
      <alignment horizontal="right" vertical="top"/>
    </xf>
    <xf numFmtId="4" fontId="572" fillId="2" borderId="1" xfId="0" applyNumberFormat="1" applyFont="1" applyFill="1" applyBorder="1" applyAlignment="1" applyProtection="1">
      <alignment horizontal="right" vertical="top"/>
      <protection locked="0"/>
    </xf>
    <xf numFmtId="4" fontId="573" fillId="0" borderId="1" xfId="0" applyNumberFormat="1" applyFont="1" applyBorder="1" applyAlignment="1">
      <alignment horizontal="right" vertical="top"/>
    </xf>
    <xf numFmtId="4" fontId="574" fillId="2" borderId="1" xfId="0" applyNumberFormat="1" applyFont="1" applyFill="1" applyBorder="1" applyAlignment="1" applyProtection="1">
      <alignment horizontal="right" vertical="top"/>
      <protection locked="0"/>
    </xf>
    <xf numFmtId="4" fontId="575" fillId="0" borderId="1" xfId="0" applyNumberFormat="1" applyFont="1" applyBorder="1" applyAlignment="1">
      <alignment horizontal="right" vertical="top"/>
    </xf>
    <xf numFmtId="4" fontId="576" fillId="2" borderId="1" xfId="0" applyNumberFormat="1" applyFont="1" applyFill="1" applyBorder="1" applyAlignment="1" applyProtection="1">
      <alignment horizontal="right" vertical="top"/>
      <protection locked="0"/>
    </xf>
    <xf numFmtId="4" fontId="577" fillId="0" borderId="1" xfId="0" applyNumberFormat="1" applyFont="1" applyBorder="1" applyAlignment="1">
      <alignment horizontal="right" vertical="top"/>
    </xf>
    <xf numFmtId="4" fontId="578" fillId="2" borderId="1" xfId="0" applyNumberFormat="1" applyFont="1" applyFill="1" applyBorder="1" applyAlignment="1" applyProtection="1">
      <alignment horizontal="right" vertical="top"/>
      <protection locked="0"/>
    </xf>
    <xf numFmtId="4" fontId="579" fillId="0" borderId="1" xfId="0" applyNumberFormat="1" applyFont="1" applyBorder="1" applyAlignment="1">
      <alignment horizontal="right" vertical="top"/>
    </xf>
    <xf numFmtId="4" fontId="580" fillId="2" borderId="1" xfId="0" applyNumberFormat="1" applyFont="1" applyFill="1" applyBorder="1" applyAlignment="1" applyProtection="1">
      <alignment horizontal="right" vertical="top"/>
      <protection locked="0"/>
    </xf>
    <xf numFmtId="4" fontId="581" fillId="0" borderId="1" xfId="0" applyNumberFormat="1" applyFont="1" applyBorder="1" applyAlignment="1">
      <alignment horizontal="right" vertical="top"/>
    </xf>
    <xf numFmtId="4" fontId="582" fillId="2" borderId="1" xfId="0" applyNumberFormat="1" applyFont="1" applyFill="1" applyBorder="1" applyAlignment="1" applyProtection="1">
      <alignment horizontal="right" vertical="top"/>
      <protection locked="0"/>
    </xf>
    <xf numFmtId="4" fontId="583" fillId="0" borderId="1" xfId="0" applyNumberFormat="1" applyFont="1" applyBorder="1" applyAlignment="1">
      <alignment horizontal="right" vertical="top"/>
    </xf>
    <xf numFmtId="4" fontId="584" fillId="2" borderId="1" xfId="0" applyNumberFormat="1" applyFont="1" applyFill="1" applyBorder="1" applyAlignment="1" applyProtection="1">
      <alignment horizontal="right" vertical="top"/>
      <protection locked="0"/>
    </xf>
    <xf numFmtId="4" fontId="585" fillId="0" borderId="1" xfId="0" applyNumberFormat="1" applyFont="1" applyBorder="1" applyAlignment="1">
      <alignment horizontal="right" vertical="top"/>
    </xf>
    <xf numFmtId="4" fontId="586" fillId="2" borderId="1" xfId="0" applyNumberFormat="1" applyFont="1" applyFill="1" applyBorder="1" applyAlignment="1" applyProtection="1">
      <alignment horizontal="right" vertical="top"/>
      <protection locked="0"/>
    </xf>
    <xf numFmtId="4" fontId="587" fillId="0" borderId="1" xfId="0" applyNumberFormat="1" applyFont="1" applyBorder="1" applyAlignment="1">
      <alignment horizontal="right" vertical="top"/>
    </xf>
    <xf numFmtId="4" fontId="588" fillId="2" borderId="1" xfId="0" applyNumberFormat="1" applyFont="1" applyFill="1" applyBorder="1" applyAlignment="1" applyProtection="1">
      <alignment horizontal="right" vertical="top"/>
      <protection locked="0"/>
    </xf>
    <xf numFmtId="4" fontId="589" fillId="0" borderId="1" xfId="0" applyNumberFormat="1" applyFont="1" applyBorder="1" applyAlignment="1">
      <alignment horizontal="right" vertical="top"/>
    </xf>
    <xf numFmtId="4" fontId="590" fillId="2" borderId="1" xfId="0" applyNumberFormat="1" applyFont="1" applyFill="1" applyBorder="1" applyAlignment="1" applyProtection="1">
      <alignment horizontal="right" vertical="top"/>
      <protection locked="0"/>
    </xf>
    <xf numFmtId="4" fontId="591" fillId="0" borderId="1" xfId="0" applyNumberFormat="1" applyFont="1" applyBorder="1" applyAlignment="1">
      <alignment horizontal="right" vertical="top"/>
    </xf>
    <xf numFmtId="4" fontId="592" fillId="2" borderId="1" xfId="0" applyNumberFormat="1" applyFont="1" applyFill="1" applyBorder="1" applyAlignment="1" applyProtection="1">
      <alignment horizontal="right" vertical="top"/>
      <protection locked="0"/>
    </xf>
    <xf numFmtId="4" fontId="593" fillId="0" borderId="1" xfId="0" applyNumberFormat="1" applyFont="1" applyBorder="1" applyAlignment="1">
      <alignment horizontal="right" vertical="top"/>
    </xf>
    <xf numFmtId="4" fontId="594" fillId="3" borderId="1" xfId="0" applyNumberFormat="1" applyFont="1" applyFill="1" applyBorder="1" applyAlignment="1">
      <alignment horizontal="right" vertical="top"/>
    </xf>
    <xf numFmtId="4" fontId="595" fillId="3" borderId="1" xfId="0" applyNumberFormat="1" applyFont="1" applyFill="1" applyBorder="1" applyAlignment="1">
      <alignment horizontal="right" vertical="top"/>
    </xf>
    <xf numFmtId="0" fontId="596" fillId="0" borderId="1" xfId="0" applyFont="1" applyBorder="1" applyAlignment="1">
      <alignment horizontal="left" vertical="top"/>
    </xf>
    <xf numFmtId="0" fontId="597" fillId="0" borderId="1" xfId="0" applyFont="1" applyBorder="1" applyAlignment="1">
      <alignment horizontal="left" vertical="top" wrapText="1"/>
    </xf>
    <xf numFmtId="4" fontId="598" fillId="2" borderId="1" xfId="0" applyNumberFormat="1" applyFont="1" applyFill="1" applyBorder="1" applyAlignment="1" applyProtection="1">
      <alignment horizontal="right" vertical="top"/>
      <protection locked="0"/>
    </xf>
    <xf numFmtId="4" fontId="599" fillId="0" borderId="1" xfId="0" applyNumberFormat="1" applyFont="1" applyBorder="1" applyAlignment="1">
      <alignment horizontal="right" vertical="top"/>
    </xf>
    <xf numFmtId="4" fontId="600" fillId="2" borderId="1" xfId="0" applyNumberFormat="1" applyFont="1" applyFill="1" applyBorder="1" applyAlignment="1" applyProtection="1">
      <alignment horizontal="right" vertical="top"/>
      <protection locked="0"/>
    </xf>
    <xf numFmtId="4" fontId="601" fillId="0" borderId="1" xfId="0" applyNumberFormat="1" applyFont="1" applyBorder="1" applyAlignment="1">
      <alignment horizontal="right" vertical="top"/>
    </xf>
    <xf numFmtId="4" fontId="602" fillId="2" borderId="1" xfId="0" applyNumberFormat="1" applyFont="1" applyFill="1" applyBorder="1" applyAlignment="1" applyProtection="1">
      <alignment horizontal="right" vertical="top"/>
      <protection locked="0"/>
    </xf>
    <xf numFmtId="4" fontId="603" fillId="0" borderId="1" xfId="0" applyNumberFormat="1" applyFont="1" applyBorder="1" applyAlignment="1">
      <alignment horizontal="right" vertical="top"/>
    </xf>
    <xf numFmtId="4" fontId="604" fillId="2" borderId="1" xfId="0" applyNumberFormat="1" applyFont="1" applyFill="1" applyBorder="1" applyAlignment="1" applyProtection="1">
      <alignment horizontal="right" vertical="top"/>
      <protection locked="0"/>
    </xf>
    <xf numFmtId="4" fontId="605" fillId="0" borderId="1" xfId="0" applyNumberFormat="1" applyFont="1" applyBorder="1" applyAlignment="1">
      <alignment horizontal="right" vertical="top"/>
    </xf>
    <xf numFmtId="4" fontId="606" fillId="2" borderId="1" xfId="0" applyNumberFormat="1" applyFont="1" applyFill="1" applyBorder="1" applyAlignment="1" applyProtection="1">
      <alignment horizontal="right" vertical="top"/>
      <protection locked="0"/>
    </xf>
    <xf numFmtId="4" fontId="607" fillId="0" borderId="1" xfId="0" applyNumberFormat="1" applyFont="1" applyBorder="1" applyAlignment="1">
      <alignment horizontal="right" vertical="top"/>
    </xf>
    <xf numFmtId="4" fontId="608" fillId="2" borderId="1" xfId="0" applyNumberFormat="1" applyFont="1" applyFill="1" applyBorder="1" applyAlignment="1" applyProtection="1">
      <alignment horizontal="right" vertical="top"/>
      <protection locked="0"/>
    </xf>
    <xf numFmtId="4" fontId="609" fillId="0" borderId="1" xfId="0" applyNumberFormat="1" applyFont="1" applyBorder="1" applyAlignment="1">
      <alignment horizontal="right" vertical="top"/>
    </xf>
    <xf numFmtId="4" fontId="610" fillId="2" borderId="1" xfId="0" applyNumberFormat="1" applyFont="1" applyFill="1" applyBorder="1" applyAlignment="1" applyProtection="1">
      <alignment horizontal="right" vertical="top"/>
      <protection locked="0"/>
    </xf>
    <xf numFmtId="4" fontId="611" fillId="0" borderId="1" xfId="0" applyNumberFormat="1" applyFont="1" applyBorder="1" applyAlignment="1">
      <alignment horizontal="right" vertical="top"/>
    </xf>
    <xf numFmtId="4" fontId="612" fillId="2" borderId="1" xfId="0" applyNumberFormat="1" applyFont="1" applyFill="1" applyBorder="1" applyAlignment="1" applyProtection="1">
      <alignment horizontal="right" vertical="top"/>
      <protection locked="0"/>
    </xf>
    <xf numFmtId="4" fontId="613" fillId="0" borderId="1" xfId="0" applyNumberFormat="1" applyFont="1" applyBorder="1" applyAlignment="1">
      <alignment horizontal="right" vertical="top"/>
    </xf>
    <xf numFmtId="4" fontId="614" fillId="2" borderId="1" xfId="0" applyNumberFormat="1" applyFont="1" applyFill="1" applyBorder="1" applyAlignment="1" applyProtection="1">
      <alignment horizontal="right" vertical="top"/>
      <protection locked="0"/>
    </xf>
    <xf numFmtId="4" fontId="615" fillId="0" borderId="1" xfId="0" applyNumberFormat="1" applyFont="1" applyBorder="1" applyAlignment="1">
      <alignment horizontal="right" vertical="top"/>
    </xf>
    <xf numFmtId="4" fontId="616" fillId="2" borderId="1" xfId="0" applyNumberFormat="1" applyFont="1" applyFill="1" applyBorder="1" applyAlignment="1" applyProtection="1">
      <alignment horizontal="right" vertical="top"/>
      <protection locked="0"/>
    </xf>
    <xf numFmtId="4" fontId="617" fillId="0" borderId="1" xfId="0" applyNumberFormat="1" applyFont="1" applyBorder="1" applyAlignment="1">
      <alignment horizontal="right" vertical="top"/>
    </xf>
    <xf numFmtId="4" fontId="618" fillId="2" borderId="1" xfId="0" applyNumberFormat="1" applyFont="1" applyFill="1" applyBorder="1" applyAlignment="1" applyProtection="1">
      <alignment horizontal="right" vertical="top"/>
      <protection locked="0"/>
    </xf>
    <xf numFmtId="4" fontId="619" fillId="0" borderId="1" xfId="0" applyNumberFormat="1" applyFont="1" applyBorder="1" applyAlignment="1">
      <alignment horizontal="right" vertical="top"/>
    </xf>
    <xf numFmtId="4" fontId="620" fillId="2" borderId="1" xfId="0" applyNumberFormat="1" applyFont="1" applyFill="1" applyBorder="1" applyAlignment="1" applyProtection="1">
      <alignment horizontal="right" vertical="top"/>
      <protection locked="0"/>
    </xf>
    <xf numFmtId="4" fontId="621" fillId="0" borderId="1" xfId="0" applyNumberFormat="1" applyFont="1" applyBorder="1" applyAlignment="1">
      <alignment horizontal="right" vertical="top"/>
    </xf>
    <xf numFmtId="4" fontId="622" fillId="3" borderId="1" xfId="0" applyNumberFormat="1" applyFont="1" applyFill="1" applyBorder="1" applyAlignment="1">
      <alignment horizontal="right" vertical="top"/>
    </xf>
    <xf numFmtId="4" fontId="623" fillId="3" borderId="1" xfId="0" applyNumberFormat="1" applyFont="1" applyFill="1" applyBorder="1" applyAlignment="1">
      <alignment horizontal="right" vertical="top"/>
    </xf>
    <xf numFmtId="4" fontId="626" fillId="3" borderId="1" xfId="0" applyNumberFormat="1" applyFont="1" applyFill="1" applyBorder="1" applyAlignment="1">
      <alignment horizontal="right"/>
    </xf>
    <xf numFmtId="4" fontId="651" fillId="3" borderId="1" xfId="0" applyNumberFormat="1" applyFont="1" applyFill="1" applyBorder="1" applyAlignment="1">
      <alignment horizontal="right"/>
    </xf>
    <xf numFmtId="4" fontId="652" fillId="3" borderId="1" xfId="0" applyNumberFormat="1" applyFont="1" applyFill="1" applyBorder="1" applyAlignment="1">
      <alignment horizontal="right"/>
    </xf>
    <xf numFmtId="0" fontId="653" fillId="0" borderId="0" xfId="0" applyFont="1" applyAlignment="1">
      <alignment horizontal="left" vertical="top"/>
    </xf>
    <xf numFmtId="0" fontId="656" fillId="3" borderId="1" xfId="0" applyFont="1" applyFill="1" applyBorder="1" applyAlignment="1">
      <alignment horizontal="left"/>
    </xf>
    <xf numFmtId="0" fontId="657" fillId="3" borderId="1" xfId="0" applyFont="1" applyFill="1" applyBorder="1" applyAlignment="1">
      <alignment horizontal="left"/>
    </xf>
    <xf numFmtId="0" fontId="658" fillId="3" borderId="1" xfId="0" applyFont="1" applyFill="1" applyBorder="1" applyAlignment="1">
      <alignment horizontal="left"/>
    </xf>
    <xf numFmtId="0" fontId="659" fillId="3" borderId="1" xfId="0" applyFont="1" applyFill="1" applyBorder="1" applyAlignment="1">
      <alignment horizontal="left"/>
    </xf>
    <xf numFmtId="0" fontId="665" fillId="0" borderId="1" xfId="0" applyFont="1" applyBorder="1" applyAlignment="1">
      <alignment horizontal="left" vertical="top"/>
    </xf>
    <xf numFmtId="4" fontId="666" fillId="0" borderId="1" xfId="0" applyNumberFormat="1" applyFont="1" applyBorder="1" applyAlignment="1">
      <alignment horizontal="right" vertical="top"/>
    </xf>
    <xf numFmtId="4" fontId="667" fillId="0" borderId="1" xfId="0" applyNumberFormat="1" applyFont="1" applyBorder="1" applyAlignment="1">
      <alignment horizontal="right" vertical="top"/>
    </xf>
    <xf numFmtId="4" fontId="668" fillId="2" borderId="1" xfId="0" applyNumberFormat="1" applyFont="1" applyFill="1" applyBorder="1" applyAlignment="1" applyProtection="1">
      <alignment vertical="top"/>
      <protection locked="0"/>
    </xf>
    <xf numFmtId="0" fontId="674" fillId="0" borderId="0" xfId="0" applyFont="1"/>
    <xf numFmtId="0" fontId="675" fillId="0" borderId="1" xfId="0" applyFont="1" applyBorder="1" applyAlignment="1">
      <alignment horizontal="left" vertical="top"/>
    </xf>
    <xf numFmtId="4" fontId="676" fillId="0" borderId="1" xfId="0" applyNumberFormat="1" applyFont="1" applyBorder="1" applyAlignment="1">
      <alignment horizontal="right" vertical="top"/>
    </xf>
    <xf numFmtId="4" fontId="677" fillId="0" borderId="1" xfId="0" applyNumberFormat="1" applyFont="1" applyBorder="1" applyAlignment="1">
      <alignment horizontal="right" vertical="top"/>
    </xf>
    <xf numFmtId="4" fontId="678" fillId="2" borderId="1" xfId="0" applyNumberFormat="1" applyFont="1" applyFill="1" applyBorder="1" applyAlignment="1" applyProtection="1">
      <alignment vertical="top"/>
      <protection locked="0"/>
    </xf>
    <xf numFmtId="0" fontId="684" fillId="0" borderId="0" xfId="0" applyFont="1"/>
    <xf numFmtId="0" fontId="685" fillId="0" borderId="1" xfId="0" applyFont="1" applyBorder="1" applyAlignment="1">
      <alignment horizontal="left" vertical="top"/>
    </xf>
    <xf numFmtId="4" fontId="686" fillId="0" borderId="1" xfId="0" applyNumberFormat="1" applyFont="1" applyBorder="1" applyAlignment="1">
      <alignment horizontal="right" vertical="top"/>
    </xf>
    <xf numFmtId="4" fontId="687" fillId="0" borderId="1" xfId="0" applyNumberFormat="1" applyFont="1" applyBorder="1" applyAlignment="1">
      <alignment horizontal="right" vertical="top"/>
    </xf>
    <xf numFmtId="4" fontId="688" fillId="2" borderId="1" xfId="0" applyNumberFormat="1" applyFont="1" applyFill="1" applyBorder="1" applyAlignment="1" applyProtection="1">
      <alignment vertical="top"/>
      <protection locked="0"/>
    </xf>
    <xf numFmtId="0" fontId="694" fillId="0" borderId="0" xfId="0" applyFont="1"/>
    <xf numFmtId="0" fontId="695" fillId="0" borderId="1" xfId="0" applyFont="1" applyBorder="1" applyAlignment="1">
      <alignment horizontal="left" vertical="top"/>
    </xf>
    <xf numFmtId="4" fontId="696" fillId="0" borderId="1" xfId="0" applyNumberFormat="1" applyFont="1" applyBorder="1" applyAlignment="1">
      <alignment horizontal="right" vertical="top"/>
    </xf>
    <xf numFmtId="4" fontId="697" fillId="0" borderId="1" xfId="0" applyNumberFormat="1" applyFont="1" applyBorder="1" applyAlignment="1">
      <alignment horizontal="right" vertical="top"/>
    </xf>
    <xf numFmtId="4" fontId="698" fillId="2" borderId="1" xfId="0" applyNumberFormat="1" applyFont="1" applyFill="1" applyBorder="1" applyAlignment="1" applyProtection="1">
      <alignment vertical="top"/>
      <protection locked="0"/>
    </xf>
    <xf numFmtId="0" fontId="704" fillId="0" borderId="0" xfId="0" applyFont="1"/>
    <xf numFmtId="0" fontId="705" fillId="0" borderId="1" xfId="0" applyFont="1" applyBorder="1" applyAlignment="1">
      <alignment horizontal="left" vertical="top"/>
    </xf>
    <xf numFmtId="4" fontId="706" fillId="0" borderId="1" xfId="0" applyNumberFormat="1" applyFont="1" applyBorder="1" applyAlignment="1">
      <alignment horizontal="right" vertical="top"/>
    </xf>
    <xf numFmtId="4" fontId="707" fillId="0" borderId="1" xfId="0" applyNumberFormat="1" applyFont="1" applyBorder="1" applyAlignment="1">
      <alignment horizontal="right" vertical="top"/>
    </xf>
    <xf numFmtId="4" fontId="708" fillId="2" borderId="1" xfId="0" applyNumberFormat="1" applyFont="1" applyFill="1" applyBorder="1" applyAlignment="1" applyProtection="1">
      <alignment vertical="top"/>
      <protection locked="0"/>
    </xf>
    <xf numFmtId="0" fontId="714" fillId="0" borderId="0" xfId="0" applyFont="1"/>
    <xf numFmtId="0" fontId="715" fillId="0" borderId="1" xfId="0" applyFont="1" applyBorder="1" applyAlignment="1">
      <alignment horizontal="left" vertical="top"/>
    </xf>
    <xf numFmtId="4" fontId="716" fillId="0" borderId="1" xfId="0" applyNumberFormat="1" applyFont="1" applyBorder="1" applyAlignment="1">
      <alignment horizontal="right" vertical="top"/>
    </xf>
    <xf numFmtId="4" fontId="717" fillId="0" borderId="1" xfId="0" applyNumberFormat="1" applyFont="1" applyBorder="1" applyAlignment="1">
      <alignment horizontal="right" vertical="top"/>
    </xf>
    <xf numFmtId="4" fontId="718" fillId="0" borderId="1" xfId="0" applyNumberFormat="1" applyFont="1" applyBorder="1" applyAlignment="1">
      <alignment horizontal="right" vertical="top"/>
    </xf>
    <xf numFmtId="0" fontId="724" fillId="0" borderId="0" xfId="0" applyFont="1"/>
    <xf numFmtId="0" fontId="725" fillId="0" borderId="1" xfId="0" applyFont="1" applyBorder="1" applyAlignment="1">
      <alignment horizontal="left" vertical="top"/>
    </xf>
    <xf numFmtId="4" fontId="726" fillId="0" borderId="1" xfId="0" applyNumberFormat="1" applyFont="1" applyBorder="1" applyAlignment="1">
      <alignment horizontal="right" vertical="top"/>
    </xf>
    <xf numFmtId="4" fontId="730" fillId="2" borderId="1" xfId="0" applyNumberFormat="1" applyFont="1" applyFill="1" applyBorder="1" applyAlignment="1" applyProtection="1">
      <alignment horizontal="right" vertical="top"/>
      <protection locked="0"/>
    </xf>
    <xf numFmtId="0" fontId="731" fillId="0" borderId="0" xfId="0" applyFont="1"/>
    <xf numFmtId="4" fontId="735" fillId="2" borderId="1" xfId="0" applyNumberFormat="1" applyFont="1" applyFill="1" applyBorder="1" applyAlignment="1" applyProtection="1">
      <alignment horizontal="right" vertical="top"/>
      <protection locked="0"/>
    </xf>
    <xf numFmtId="0" fontId="736" fillId="0" borderId="0" xfId="0" applyFont="1"/>
    <xf numFmtId="4" fontId="740" fillId="2" borderId="1" xfId="0" applyNumberFormat="1" applyFont="1" applyFill="1" applyBorder="1" applyAlignment="1" applyProtection="1">
      <alignment horizontal="right" vertical="top"/>
      <protection locked="0"/>
    </xf>
    <xf numFmtId="4" fontId="744" fillId="3" borderId="1" xfId="0" applyNumberFormat="1" applyFont="1" applyFill="1" applyBorder="1" applyAlignment="1">
      <alignment horizontal="right"/>
    </xf>
    <xf numFmtId="0" fontId="745" fillId="0" borderId="0" xfId="0" applyFont="1"/>
    <xf numFmtId="4" fontId="749" fillId="2" borderId="1" xfId="0" applyNumberFormat="1" applyFont="1" applyFill="1" applyBorder="1" applyAlignment="1" applyProtection="1">
      <alignment horizontal="right" vertical="top"/>
      <protection locked="0"/>
    </xf>
    <xf numFmtId="0" fontId="752" fillId="0" borderId="0" xfId="0" applyFont="1" applyAlignment="1">
      <alignment horizontal="left" vertical="top"/>
    </xf>
    <xf numFmtId="0" fontId="755" fillId="3" borderId="1" xfId="0" applyFont="1" applyFill="1" applyBorder="1" applyAlignment="1">
      <alignment horizontal="left"/>
    </xf>
    <xf numFmtId="0" fontId="756" fillId="3" borderId="1" xfId="0" applyFont="1" applyFill="1" applyBorder="1" applyAlignment="1">
      <alignment horizontal="left"/>
    </xf>
    <xf numFmtId="0" fontId="757" fillId="3" borderId="1" xfId="0" applyFont="1" applyFill="1" applyBorder="1" applyAlignment="1">
      <alignment horizontal="left"/>
    </xf>
    <xf numFmtId="0" fontId="758" fillId="3" borderId="1" xfId="0" applyFont="1" applyFill="1" applyBorder="1" applyAlignment="1">
      <alignment horizontal="left"/>
    </xf>
    <xf numFmtId="0" fontId="764" fillId="0" borderId="1" xfId="0" applyFont="1" applyBorder="1" applyAlignment="1">
      <alignment horizontal="left" vertical="top"/>
    </xf>
    <xf numFmtId="4" fontId="765" fillId="0" borderId="1" xfId="0" applyNumberFormat="1" applyFont="1" applyBorder="1" applyAlignment="1">
      <alignment horizontal="right" vertical="top"/>
    </xf>
    <xf numFmtId="4" fontId="766" fillId="0" borderId="1" xfId="0" applyNumberFormat="1" applyFont="1" applyBorder="1" applyAlignment="1">
      <alignment horizontal="right" vertical="top"/>
    </xf>
    <xf numFmtId="4" fontId="767" fillId="2" borderId="1" xfId="0" applyNumberFormat="1" applyFont="1" applyFill="1" applyBorder="1" applyAlignment="1" applyProtection="1">
      <alignment vertical="top"/>
      <protection locked="0"/>
    </xf>
    <xf numFmtId="0" fontId="773" fillId="0" borderId="0" xfId="0" applyFont="1"/>
    <xf numFmtId="0" fontId="774" fillId="0" borderId="1" xfId="0" applyFont="1" applyBorder="1" applyAlignment="1">
      <alignment horizontal="left" vertical="top"/>
    </xf>
    <xf numFmtId="4" fontId="775" fillId="0" borderId="1" xfId="0" applyNumberFormat="1" applyFont="1" applyBorder="1" applyAlignment="1">
      <alignment horizontal="right" vertical="top"/>
    </xf>
    <xf numFmtId="4" fontId="776" fillId="0" borderId="1" xfId="0" applyNumberFormat="1" applyFont="1" applyBorder="1" applyAlignment="1">
      <alignment horizontal="right" vertical="top"/>
    </xf>
    <xf numFmtId="4" fontId="777" fillId="2" borderId="1" xfId="0" applyNumberFormat="1" applyFont="1" applyFill="1" applyBorder="1" applyAlignment="1" applyProtection="1">
      <alignment vertical="top"/>
      <protection locked="0"/>
    </xf>
    <xf numFmtId="0" fontId="783" fillId="0" borderId="0" xfId="0" applyFont="1"/>
    <xf numFmtId="0" fontId="784" fillId="0" borderId="1" xfId="0" applyFont="1" applyBorder="1" applyAlignment="1">
      <alignment horizontal="left" vertical="top"/>
    </xf>
    <xf numFmtId="4" fontId="785" fillId="0" borderId="1" xfId="0" applyNumberFormat="1" applyFont="1" applyBorder="1" applyAlignment="1">
      <alignment horizontal="right" vertical="top"/>
    </xf>
    <xf numFmtId="4" fontId="786" fillId="0" borderId="1" xfId="0" applyNumberFormat="1" applyFont="1" applyBorder="1" applyAlignment="1">
      <alignment horizontal="right" vertical="top"/>
    </xf>
    <xf numFmtId="4" fontId="787" fillId="2" borderId="1" xfId="0" applyNumberFormat="1" applyFont="1" applyFill="1" applyBorder="1" applyAlignment="1" applyProtection="1">
      <alignment vertical="top"/>
      <protection locked="0"/>
    </xf>
    <xf numFmtId="0" fontId="793" fillId="0" borderId="0" xfId="0" applyFont="1"/>
    <xf numFmtId="0" fontId="794" fillId="0" borderId="1" xfId="0" applyFont="1" applyBorder="1" applyAlignment="1">
      <alignment horizontal="left" vertical="top"/>
    </xf>
    <xf numFmtId="4" fontId="795" fillId="0" borderId="1" xfId="0" applyNumberFormat="1" applyFont="1" applyBorder="1" applyAlignment="1">
      <alignment horizontal="right" vertical="top"/>
    </xf>
    <xf numFmtId="4" fontId="796" fillId="0" borderId="1" xfId="0" applyNumberFormat="1" applyFont="1" applyBorder="1" applyAlignment="1">
      <alignment horizontal="right" vertical="top"/>
    </xf>
    <xf numFmtId="4" fontId="797" fillId="2" borderId="1" xfId="0" applyNumberFormat="1" applyFont="1" applyFill="1" applyBorder="1" applyAlignment="1" applyProtection="1">
      <alignment vertical="top"/>
      <protection locked="0"/>
    </xf>
    <xf numFmtId="0" fontId="803" fillId="0" borderId="0" xfId="0" applyFont="1"/>
    <xf numFmtId="0" fontId="804" fillId="0" borderId="1" xfId="0" applyFont="1" applyBorder="1" applyAlignment="1">
      <alignment horizontal="left" vertical="top"/>
    </xf>
    <xf numFmtId="4" fontId="805" fillId="0" borderId="1" xfId="0" applyNumberFormat="1" applyFont="1" applyBorder="1" applyAlignment="1">
      <alignment horizontal="right" vertical="top"/>
    </xf>
    <xf numFmtId="4" fontId="806" fillId="0" borderId="1" xfId="0" applyNumberFormat="1" applyFont="1" applyBorder="1" applyAlignment="1">
      <alignment horizontal="right" vertical="top"/>
    </xf>
    <xf numFmtId="4" fontId="807" fillId="2" borderId="1" xfId="0" applyNumberFormat="1" applyFont="1" applyFill="1" applyBorder="1" applyAlignment="1" applyProtection="1">
      <alignment vertical="top"/>
      <protection locked="0"/>
    </xf>
    <xf numFmtId="0" fontId="813" fillId="0" borderId="0" xfId="0" applyFont="1"/>
    <xf numFmtId="0" fontId="814" fillId="0" borderId="1" xfId="0" applyFont="1" applyBorder="1" applyAlignment="1">
      <alignment horizontal="left" vertical="top"/>
    </xf>
    <xf numFmtId="4" fontId="815" fillId="0" borderId="1" xfId="0" applyNumberFormat="1" applyFont="1" applyBorder="1" applyAlignment="1">
      <alignment horizontal="right" vertical="top"/>
    </xf>
    <xf numFmtId="4" fontId="816" fillId="0" borderId="1" xfId="0" applyNumberFormat="1" applyFont="1" applyBorder="1" applyAlignment="1">
      <alignment horizontal="right" vertical="top"/>
    </xf>
    <xf numFmtId="4" fontId="817" fillId="0" borderId="1" xfId="0" applyNumberFormat="1" applyFont="1" applyBorder="1" applyAlignment="1">
      <alignment horizontal="right" vertical="top"/>
    </xf>
    <xf numFmtId="0" fontId="823" fillId="0" borderId="0" xfId="0" applyFont="1"/>
    <xf numFmtId="0" fontId="824" fillId="0" borderId="1" xfId="0" applyFont="1" applyBorder="1" applyAlignment="1">
      <alignment horizontal="left" vertical="top"/>
    </xf>
    <xf numFmtId="4" fontId="825" fillId="0" borderId="1" xfId="0" applyNumberFormat="1" applyFont="1" applyBorder="1" applyAlignment="1">
      <alignment horizontal="right" vertical="top"/>
    </xf>
    <xf numFmtId="4" fontId="829" fillId="2" borderId="1" xfId="0" applyNumberFormat="1" applyFont="1" applyFill="1" applyBorder="1" applyAlignment="1" applyProtection="1">
      <alignment horizontal="right" vertical="top"/>
      <protection locked="0"/>
    </xf>
    <xf numFmtId="0" fontId="830" fillId="0" borderId="0" xfId="0" applyFont="1"/>
    <xf numFmtId="4" fontId="834" fillId="2" borderId="1" xfId="0" applyNumberFormat="1" applyFont="1" applyFill="1" applyBorder="1" applyAlignment="1" applyProtection="1">
      <alignment horizontal="right" vertical="top"/>
      <protection locked="0"/>
    </xf>
    <xf numFmtId="0" fontId="837" fillId="0" borderId="0" xfId="0" applyFont="1" applyAlignment="1">
      <alignment horizontal="left" vertical="top"/>
    </xf>
    <xf numFmtId="0" fontId="840" fillId="0" borderId="1" xfId="0" applyFont="1" applyBorder="1" applyAlignment="1">
      <alignment horizontal="left" vertical="top"/>
    </xf>
    <xf numFmtId="0" fontId="841" fillId="2" borderId="1" xfId="0" applyFont="1" applyFill="1" applyBorder="1" applyAlignment="1" applyProtection="1">
      <alignment vertical="top"/>
      <protection locked="0"/>
    </xf>
    <xf numFmtId="0" fontId="849" fillId="0" borderId="1" xfId="0" applyFont="1" applyBorder="1" applyAlignment="1">
      <alignment horizontal="left" vertical="top"/>
    </xf>
    <xf numFmtId="0" fontId="850" fillId="2" borderId="1" xfId="0" applyFont="1" applyFill="1" applyBorder="1" applyAlignment="1" applyProtection="1">
      <alignment vertical="top"/>
      <protection locked="0"/>
    </xf>
    <xf numFmtId="0" fontId="858" fillId="0" borderId="1" xfId="0" applyFont="1" applyBorder="1" applyAlignment="1">
      <alignment horizontal="left" vertical="top"/>
    </xf>
    <xf numFmtId="0" fontId="859" fillId="2" borderId="1" xfId="0" applyFont="1" applyFill="1" applyBorder="1" applyAlignment="1" applyProtection="1">
      <alignment vertical="top"/>
      <protection locked="0"/>
    </xf>
    <xf numFmtId="0" fontId="867" fillId="0" borderId="1" xfId="0" applyFont="1" applyBorder="1" applyAlignment="1">
      <alignment horizontal="left" vertical="top"/>
    </xf>
    <xf numFmtId="0" fontId="868" fillId="2" borderId="1" xfId="0" applyFont="1" applyFill="1" applyBorder="1" applyAlignment="1" applyProtection="1">
      <alignment vertical="top"/>
      <protection locked="0"/>
    </xf>
    <xf numFmtId="0" fontId="876" fillId="0" borderId="1" xfId="0" applyFont="1" applyBorder="1" applyAlignment="1">
      <alignment horizontal="left" vertical="top"/>
    </xf>
    <xf numFmtId="171" fontId="877" fillId="0" borderId="1" xfId="0" applyNumberFormat="1" applyFont="1" applyBorder="1" applyAlignment="1">
      <alignment horizontal="right" vertical="top"/>
    </xf>
    <xf numFmtId="0" fontId="878" fillId="0" borderId="1" xfId="0" applyFont="1" applyBorder="1" applyAlignment="1">
      <alignment horizontal="left" vertical="top"/>
    </xf>
    <xf numFmtId="171" fontId="879" fillId="0" borderId="1" xfId="0" applyNumberFormat="1" applyFont="1" applyBorder="1" applyAlignment="1">
      <alignment horizontal="right" vertical="top"/>
    </xf>
    <xf numFmtId="4" fontId="882" fillId="0" borderId="1" xfId="0" applyNumberFormat="1" applyFont="1" applyBorder="1" applyAlignment="1">
      <alignment horizontal="right" vertical="top"/>
    </xf>
    <xf numFmtId="4" fontId="883" fillId="0" borderId="1" xfId="0" applyNumberFormat="1" applyFont="1" applyBorder="1" applyAlignment="1">
      <alignment horizontal="right" vertical="top"/>
    </xf>
    <xf numFmtId="171" fontId="884" fillId="0" borderId="1" xfId="0" applyNumberFormat="1" applyFont="1" applyBorder="1" applyAlignment="1">
      <alignment horizontal="right" vertical="top"/>
    </xf>
    <xf numFmtId="171" fontId="885" fillId="0" borderId="1" xfId="0" applyNumberFormat="1" applyFont="1" applyBorder="1" applyAlignment="1">
      <alignment horizontal="right" vertical="top"/>
    </xf>
    <xf numFmtId="4" fontId="886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59" fillId="3" borderId="1" xfId="0" applyFont="1" applyFill="1" applyBorder="1" applyAlignment="1">
      <alignment horizontal="left"/>
    </xf>
    <xf numFmtId="0" fontId="60" fillId="3" borderId="1" xfId="0" applyFont="1" applyFill="1" applyBorder="1" applyAlignment="1">
      <alignment horizontal="left"/>
    </xf>
    <xf numFmtId="0" fontId="61" fillId="3" borderId="1" xfId="0" applyFont="1" applyFill="1" applyBorder="1" applyAlignment="1">
      <alignment horizontal="left"/>
    </xf>
    <xf numFmtId="0" fontId="62" fillId="3" borderId="1" xfId="0" applyFont="1" applyFill="1" applyBorder="1" applyAlignment="1">
      <alignment horizontal="left"/>
    </xf>
    <xf numFmtId="0" fontId="63" fillId="3" borderId="1" xfId="0" applyFont="1" applyFill="1" applyBorder="1" applyAlignment="1">
      <alignment horizontal="left"/>
    </xf>
    <xf numFmtId="0" fontId="64" fillId="3" borderId="1" xfId="0" applyFont="1" applyFill="1" applyBorder="1" applyAlignment="1">
      <alignment horizontal="left"/>
    </xf>
    <xf numFmtId="0" fontId="65" fillId="3" borderId="1" xfId="0" applyFont="1" applyFill="1" applyBorder="1" applyAlignment="1">
      <alignment horizontal="left"/>
    </xf>
    <xf numFmtId="0" fontId="131" fillId="3" borderId="1" xfId="0" applyFont="1" applyFill="1" applyBorder="1" applyAlignment="1">
      <alignment horizontal="left"/>
    </xf>
    <xf numFmtId="0" fontId="132" fillId="3" borderId="1" xfId="0" applyFont="1" applyFill="1" applyBorder="1" applyAlignment="1">
      <alignment horizontal="left"/>
    </xf>
    <xf numFmtId="0" fontId="133" fillId="3" borderId="1" xfId="0" applyFont="1" applyFill="1" applyBorder="1" applyAlignment="1">
      <alignment horizontal="left"/>
    </xf>
    <xf numFmtId="0" fontId="134" fillId="3" borderId="1" xfId="0" applyFont="1" applyFill="1" applyBorder="1" applyAlignment="1">
      <alignment horizontal="left"/>
    </xf>
    <xf numFmtId="0" fontId="135" fillId="3" borderId="1" xfId="0" applyFont="1" applyFill="1" applyBorder="1" applyAlignment="1">
      <alignment horizontal="left"/>
    </xf>
    <xf numFmtId="0" fontId="136" fillId="3" borderId="1" xfId="0" applyFont="1" applyFill="1" applyBorder="1" applyAlignment="1">
      <alignment horizontal="left"/>
    </xf>
    <xf numFmtId="0" fontId="137" fillId="3" borderId="1" xfId="0" applyFont="1" applyFill="1" applyBorder="1" applyAlignment="1">
      <alignment horizontal="left"/>
    </xf>
    <xf numFmtId="0" fontId="239" fillId="3" borderId="1" xfId="0" applyFont="1" applyFill="1" applyBorder="1" applyAlignment="1">
      <alignment horizontal="left"/>
    </xf>
    <xf numFmtId="0" fontId="240" fillId="3" borderId="1" xfId="0" applyFont="1" applyFill="1" applyBorder="1" applyAlignment="1">
      <alignment horizontal="left"/>
    </xf>
    <xf numFmtId="0" fontId="241" fillId="3" borderId="1" xfId="0" applyFont="1" applyFill="1" applyBorder="1" applyAlignment="1">
      <alignment horizontal="left"/>
    </xf>
    <xf numFmtId="0" fontId="242" fillId="3" borderId="1" xfId="0" applyFont="1" applyFill="1" applyBorder="1" applyAlignment="1">
      <alignment horizontal="left"/>
    </xf>
    <xf numFmtId="0" fontId="243" fillId="3" borderId="1" xfId="0" applyFont="1" applyFill="1" applyBorder="1" applyAlignment="1">
      <alignment horizontal="left"/>
    </xf>
    <xf numFmtId="0" fontId="244" fillId="3" borderId="1" xfId="0" applyFont="1" applyFill="1" applyBorder="1" applyAlignment="1">
      <alignment horizontal="left"/>
    </xf>
    <xf numFmtId="0" fontId="245" fillId="3" borderId="1" xfId="0" applyFont="1" applyFill="1" applyBorder="1" applyAlignment="1">
      <alignment horizontal="left"/>
    </xf>
    <xf numFmtId="0" fontId="311" fillId="3" borderId="1" xfId="0" applyFont="1" applyFill="1" applyBorder="1" applyAlignment="1">
      <alignment horizontal="left"/>
    </xf>
    <xf numFmtId="0" fontId="312" fillId="3" borderId="1" xfId="0" applyFont="1" applyFill="1" applyBorder="1" applyAlignment="1">
      <alignment horizontal="left"/>
    </xf>
    <xf numFmtId="0" fontId="313" fillId="3" borderId="1" xfId="0" applyFont="1" applyFill="1" applyBorder="1" applyAlignment="1">
      <alignment horizontal="left"/>
    </xf>
    <xf numFmtId="0" fontId="314" fillId="3" borderId="1" xfId="0" applyFont="1" applyFill="1" applyBorder="1" applyAlignment="1">
      <alignment horizontal="left"/>
    </xf>
    <xf numFmtId="0" fontId="315" fillId="3" borderId="1" xfId="0" applyFont="1" applyFill="1" applyBorder="1" applyAlignment="1">
      <alignment horizontal="left"/>
    </xf>
    <xf numFmtId="0" fontId="316" fillId="3" borderId="1" xfId="0" applyFont="1" applyFill="1" applyBorder="1" applyAlignment="1">
      <alignment horizontal="left"/>
    </xf>
    <xf numFmtId="0" fontId="317" fillId="3" borderId="1" xfId="0" applyFont="1" applyFill="1" applyBorder="1" applyAlignment="1">
      <alignment horizontal="left"/>
    </xf>
    <xf numFmtId="0" fontId="371" fillId="3" borderId="1" xfId="0" applyFont="1" applyFill="1" applyBorder="1" applyAlignment="1">
      <alignment horizontal="left"/>
    </xf>
    <xf numFmtId="0" fontId="372" fillId="3" borderId="1" xfId="0" applyFont="1" applyFill="1" applyBorder="1" applyAlignment="1">
      <alignment horizontal="left"/>
    </xf>
    <xf numFmtId="0" fontId="373" fillId="3" borderId="1" xfId="0" applyFont="1" applyFill="1" applyBorder="1" applyAlignment="1">
      <alignment horizontal="left"/>
    </xf>
    <xf numFmtId="0" fontId="374" fillId="3" borderId="1" xfId="0" applyFont="1" applyFill="1" applyBorder="1" applyAlignment="1">
      <alignment horizontal="left"/>
    </xf>
    <xf numFmtId="0" fontId="375" fillId="3" borderId="1" xfId="0" applyFont="1" applyFill="1" applyBorder="1" applyAlignment="1">
      <alignment horizontal="left"/>
    </xf>
    <xf numFmtId="0" fontId="376" fillId="3" borderId="1" xfId="0" applyFont="1" applyFill="1" applyBorder="1" applyAlignment="1">
      <alignment horizontal="left"/>
    </xf>
    <xf numFmtId="0" fontId="377" fillId="3" borderId="1" xfId="0" applyFont="1" applyFill="1" applyBorder="1" applyAlignment="1">
      <alignment horizontal="left"/>
    </xf>
    <xf numFmtId="0" fontId="418" fillId="3" borderId="0" xfId="0" applyFont="1" applyFill="1" applyAlignment="1">
      <alignment horizontal="right"/>
    </xf>
    <xf numFmtId="4" fontId="419" fillId="3" borderId="0" xfId="0" applyNumberFormat="1" applyFont="1" applyFill="1" applyAlignment="1">
      <alignment horizontal="right"/>
    </xf>
    <xf numFmtId="0" fontId="420" fillId="4" borderId="0" xfId="0" applyFont="1" applyFill="1" applyAlignment="1">
      <alignment horizontal="left" vertical="top"/>
    </xf>
    <xf numFmtId="0" fontId="421" fillId="2" borderId="0" xfId="0" applyFont="1" applyFill="1" applyAlignment="1">
      <alignment horizontal="left" vertical="top"/>
    </xf>
    <xf numFmtId="0" fontId="422" fillId="0" borderId="2" xfId="0" applyFont="1" applyBorder="1" applyAlignment="1">
      <alignment horizontal="center" vertical="top"/>
    </xf>
    <xf numFmtId="165" fontId="423" fillId="0" borderId="0" xfId="0" applyNumberFormat="1" applyFont="1" applyAlignment="1">
      <alignment horizontal="center" vertical="top"/>
    </xf>
    <xf numFmtId="0" fontId="424" fillId="0" borderId="0" xfId="0" applyFont="1" applyAlignment="1">
      <alignment horizontal="left" vertical="top"/>
    </xf>
    <xf numFmtId="167" fontId="426" fillId="0" borderId="0" xfId="0" applyNumberFormat="1" applyFont="1" applyAlignment="1">
      <alignment horizontal="left" vertical="top"/>
    </xf>
    <xf numFmtId="164" fontId="425" fillId="0" borderId="0" xfId="0" applyNumberFormat="1" applyFont="1" applyAlignment="1">
      <alignment horizontal="left" vertical="top"/>
    </xf>
    <xf numFmtId="4" fontId="627" fillId="3" borderId="1" xfId="0" applyNumberFormat="1" applyFont="1" applyFill="1" applyBorder="1" applyAlignment="1">
      <alignment horizontal="right"/>
    </xf>
    <xf numFmtId="0" fontId="628" fillId="3" borderId="1" xfId="0" applyFont="1" applyFill="1" applyBorder="1" applyAlignment="1">
      <alignment horizontal="left"/>
    </xf>
    <xf numFmtId="4" fontId="629" fillId="3" borderId="1" xfId="0" applyNumberFormat="1" applyFont="1" applyFill="1" applyBorder="1" applyAlignment="1">
      <alignment horizontal="right"/>
    </xf>
    <xf numFmtId="0" fontId="630" fillId="3" borderId="1" xfId="0" applyFont="1" applyFill="1" applyBorder="1" applyAlignment="1">
      <alignment horizontal="left"/>
    </xf>
    <xf numFmtId="4" fontId="631" fillId="3" borderId="1" xfId="0" applyNumberFormat="1" applyFont="1" applyFill="1" applyBorder="1" applyAlignment="1">
      <alignment horizontal="right"/>
    </xf>
    <xf numFmtId="0" fontId="632" fillId="3" borderId="1" xfId="0" applyFont="1" applyFill="1" applyBorder="1" applyAlignment="1">
      <alignment horizontal="left"/>
    </xf>
    <xf numFmtId="4" fontId="633" fillId="3" borderId="1" xfId="0" applyNumberFormat="1" applyFont="1" applyFill="1" applyBorder="1" applyAlignment="1">
      <alignment horizontal="right"/>
    </xf>
    <xf numFmtId="0" fontId="634" fillId="3" borderId="1" xfId="0" applyFont="1" applyFill="1" applyBorder="1" applyAlignment="1">
      <alignment horizontal="left"/>
    </xf>
    <xf numFmtId="4" fontId="635" fillId="3" borderId="1" xfId="0" applyNumberFormat="1" applyFont="1" applyFill="1" applyBorder="1" applyAlignment="1">
      <alignment horizontal="right"/>
    </xf>
    <xf numFmtId="0" fontId="636" fillId="3" borderId="1" xfId="0" applyFont="1" applyFill="1" applyBorder="1" applyAlignment="1">
      <alignment horizontal="left"/>
    </xf>
    <xf numFmtId="4" fontId="637" fillId="3" borderId="1" xfId="0" applyNumberFormat="1" applyFont="1" applyFill="1" applyBorder="1" applyAlignment="1">
      <alignment horizontal="right"/>
    </xf>
    <xf numFmtId="0" fontId="638" fillId="3" borderId="1" xfId="0" applyFont="1" applyFill="1" applyBorder="1" applyAlignment="1">
      <alignment horizontal="left"/>
    </xf>
    <xf numFmtId="4" fontId="639" fillId="3" borderId="1" xfId="0" applyNumberFormat="1" applyFont="1" applyFill="1" applyBorder="1" applyAlignment="1">
      <alignment horizontal="right"/>
    </xf>
    <xf numFmtId="0" fontId="640" fillId="3" borderId="1" xfId="0" applyFont="1" applyFill="1" applyBorder="1" applyAlignment="1">
      <alignment horizontal="left"/>
    </xf>
    <xf numFmtId="4" fontId="641" fillId="3" borderId="1" xfId="0" applyNumberFormat="1" applyFont="1" applyFill="1" applyBorder="1" applyAlignment="1">
      <alignment horizontal="right"/>
    </xf>
    <xf numFmtId="0" fontId="642" fillId="3" borderId="1" xfId="0" applyFont="1" applyFill="1" applyBorder="1" applyAlignment="1">
      <alignment horizontal="left"/>
    </xf>
    <xf numFmtId="4" fontId="643" fillId="3" borderId="1" xfId="0" applyNumberFormat="1" applyFont="1" applyFill="1" applyBorder="1" applyAlignment="1">
      <alignment horizontal="right"/>
    </xf>
    <xf numFmtId="0" fontId="644" fillId="3" borderId="1" xfId="0" applyFont="1" applyFill="1" applyBorder="1" applyAlignment="1">
      <alignment horizontal="left"/>
    </xf>
    <xf numFmtId="4" fontId="645" fillId="3" borderId="1" xfId="0" applyNumberFormat="1" applyFont="1" applyFill="1" applyBorder="1" applyAlignment="1">
      <alignment horizontal="right"/>
    </xf>
    <xf numFmtId="0" fontId="646" fillId="3" borderId="1" xfId="0" applyFont="1" applyFill="1" applyBorder="1" applyAlignment="1">
      <alignment horizontal="left"/>
    </xf>
    <xf numFmtId="4" fontId="647" fillId="3" borderId="1" xfId="0" applyNumberFormat="1" applyFont="1" applyFill="1" applyBorder="1" applyAlignment="1">
      <alignment horizontal="right"/>
    </xf>
    <xf numFmtId="0" fontId="648" fillId="3" borderId="1" xfId="0" applyFont="1" applyFill="1" applyBorder="1" applyAlignment="1">
      <alignment horizontal="left"/>
    </xf>
    <xf numFmtId="4" fontId="649" fillId="3" borderId="1" xfId="0" applyNumberFormat="1" applyFont="1" applyFill="1" applyBorder="1" applyAlignment="1">
      <alignment horizontal="right"/>
    </xf>
    <xf numFmtId="0" fontId="650" fillId="3" borderId="1" xfId="0" applyFont="1" applyFill="1" applyBorder="1" applyAlignment="1">
      <alignment horizontal="left"/>
    </xf>
    <xf numFmtId="0" fontId="624" fillId="3" borderId="1" xfId="0" applyFont="1" applyFill="1" applyBorder="1" applyAlignment="1">
      <alignment horizontal="left"/>
    </xf>
    <xf numFmtId="0" fontId="625" fillId="3" borderId="1" xfId="0" applyFont="1" applyFill="1" applyBorder="1" applyAlignment="1">
      <alignment horizontal="left"/>
    </xf>
    <xf numFmtId="0" fontId="653" fillId="0" borderId="0" xfId="0" applyFont="1" applyAlignment="1">
      <alignment horizontal="left" vertical="top"/>
    </xf>
    <xf numFmtId="167" fontId="655" fillId="0" borderId="0" xfId="0" applyNumberFormat="1" applyFont="1" applyAlignment="1">
      <alignment horizontal="left" vertical="top"/>
    </xf>
    <xf numFmtId="164" fontId="654" fillId="0" borderId="0" xfId="0" applyNumberFormat="1" applyFont="1" applyAlignment="1">
      <alignment horizontal="left" vertical="top"/>
    </xf>
    <xf numFmtId="0" fontId="660" fillId="3" borderId="1" xfId="0" applyFont="1" applyFill="1" applyBorder="1" applyAlignment="1">
      <alignment horizontal="left"/>
    </xf>
    <xf numFmtId="0" fontId="661" fillId="3" borderId="1" xfId="0" applyFont="1" applyFill="1" applyBorder="1" applyAlignment="1">
      <alignment horizontal="left"/>
    </xf>
    <xf numFmtId="0" fontId="662" fillId="3" borderId="1" xfId="0" applyFont="1" applyFill="1" applyBorder="1" applyAlignment="1">
      <alignment horizontal="left"/>
    </xf>
    <xf numFmtId="0" fontId="663" fillId="3" borderId="1" xfId="0" applyFont="1" applyFill="1" applyBorder="1" applyAlignment="1">
      <alignment horizontal="left"/>
    </xf>
    <xf numFmtId="0" fontId="664" fillId="3" borderId="1" xfId="0" applyFont="1" applyFill="1" applyBorder="1" applyAlignment="1">
      <alignment horizontal="left"/>
    </xf>
    <xf numFmtId="0" fontId="669" fillId="0" borderId="1" xfId="0" applyFont="1" applyBorder="1" applyAlignment="1">
      <alignment horizontal="left" vertical="top"/>
    </xf>
    <xf numFmtId="0" fontId="670" fillId="0" borderId="1" xfId="0" applyFont="1" applyBorder="1" applyAlignment="1">
      <alignment horizontal="left" vertical="top"/>
    </xf>
    <xf numFmtId="0" fontId="671" fillId="0" borderId="1" xfId="0" applyFont="1" applyBorder="1" applyAlignment="1">
      <alignment horizontal="left" vertical="top"/>
    </xf>
    <xf numFmtId="0" fontId="672" fillId="0" borderId="1" xfId="0" applyFont="1" applyBorder="1" applyAlignment="1">
      <alignment horizontal="left" vertical="top"/>
    </xf>
    <xf numFmtId="0" fontId="673" fillId="0" borderId="1" xfId="0" applyFont="1" applyBorder="1" applyAlignment="1">
      <alignment horizontal="left" vertical="top"/>
    </xf>
    <xf numFmtId="0" fontId="679" fillId="0" borderId="1" xfId="0" applyFont="1" applyBorder="1" applyAlignment="1">
      <alignment horizontal="left" vertical="top"/>
    </xf>
    <xf numFmtId="0" fontId="680" fillId="0" borderId="1" xfId="0" applyFont="1" applyBorder="1" applyAlignment="1">
      <alignment horizontal="left" vertical="top"/>
    </xf>
    <xf numFmtId="0" fontId="681" fillId="0" borderId="1" xfId="0" applyFont="1" applyBorder="1" applyAlignment="1">
      <alignment horizontal="left" vertical="top"/>
    </xf>
    <xf numFmtId="0" fontId="682" fillId="0" borderId="1" xfId="0" applyFont="1" applyBorder="1" applyAlignment="1">
      <alignment horizontal="left" vertical="top"/>
    </xf>
    <xf numFmtId="0" fontId="683" fillId="0" borderId="1" xfId="0" applyFont="1" applyBorder="1" applyAlignment="1">
      <alignment horizontal="left" vertical="top"/>
    </xf>
    <xf numFmtId="0" fontId="689" fillId="0" borderId="1" xfId="0" applyFont="1" applyBorder="1" applyAlignment="1">
      <alignment horizontal="left" vertical="top"/>
    </xf>
    <xf numFmtId="0" fontId="690" fillId="0" borderId="1" xfId="0" applyFont="1" applyBorder="1" applyAlignment="1">
      <alignment horizontal="left" vertical="top"/>
    </xf>
    <xf numFmtId="0" fontId="691" fillId="0" borderId="1" xfId="0" applyFont="1" applyBorder="1" applyAlignment="1">
      <alignment horizontal="left" vertical="top"/>
    </xf>
    <xf numFmtId="0" fontId="692" fillId="0" borderId="1" xfId="0" applyFont="1" applyBorder="1" applyAlignment="1">
      <alignment horizontal="left" vertical="top"/>
    </xf>
    <xf numFmtId="0" fontId="693" fillId="0" borderId="1" xfId="0" applyFont="1" applyBorder="1" applyAlignment="1">
      <alignment horizontal="left" vertical="top"/>
    </xf>
    <xf numFmtId="0" fontId="699" fillId="0" borderId="1" xfId="0" applyFont="1" applyBorder="1" applyAlignment="1">
      <alignment horizontal="left" vertical="top"/>
    </xf>
    <xf numFmtId="0" fontId="700" fillId="0" borderId="1" xfId="0" applyFont="1" applyBorder="1" applyAlignment="1">
      <alignment horizontal="left" vertical="top"/>
    </xf>
    <xf numFmtId="0" fontId="701" fillId="0" borderId="1" xfId="0" applyFont="1" applyBorder="1" applyAlignment="1">
      <alignment horizontal="left" vertical="top"/>
    </xf>
    <xf numFmtId="0" fontId="702" fillId="0" borderId="1" xfId="0" applyFont="1" applyBorder="1" applyAlignment="1">
      <alignment horizontal="left" vertical="top"/>
    </xf>
    <xf numFmtId="0" fontId="703" fillId="0" borderId="1" xfId="0" applyFont="1" applyBorder="1" applyAlignment="1">
      <alignment horizontal="left" vertical="top"/>
    </xf>
    <xf numFmtId="0" fontId="709" fillId="0" borderId="1" xfId="0" applyFont="1" applyBorder="1" applyAlignment="1">
      <alignment horizontal="left" vertical="top"/>
    </xf>
    <xf numFmtId="0" fontId="710" fillId="0" borderId="1" xfId="0" applyFont="1" applyBorder="1" applyAlignment="1">
      <alignment horizontal="left" vertical="top"/>
    </xf>
    <xf numFmtId="0" fontId="711" fillId="0" borderId="1" xfId="0" applyFont="1" applyBorder="1" applyAlignment="1">
      <alignment horizontal="left" vertical="top"/>
    </xf>
    <xf numFmtId="0" fontId="712" fillId="0" borderId="1" xfId="0" applyFont="1" applyBorder="1" applyAlignment="1">
      <alignment horizontal="left" vertical="top"/>
    </xf>
    <xf numFmtId="0" fontId="713" fillId="0" borderId="1" xfId="0" applyFont="1" applyBorder="1" applyAlignment="1">
      <alignment horizontal="left" vertical="top"/>
    </xf>
    <xf numFmtId="0" fontId="719" fillId="0" borderId="1" xfId="0" applyFont="1" applyBorder="1" applyAlignment="1">
      <alignment horizontal="left" vertical="top"/>
    </xf>
    <xf numFmtId="0" fontId="720" fillId="0" borderId="1" xfId="0" applyFont="1" applyBorder="1" applyAlignment="1">
      <alignment horizontal="left" vertical="top"/>
    </xf>
    <xf numFmtId="0" fontId="721" fillId="0" borderId="1" xfId="0" applyFont="1" applyBorder="1" applyAlignment="1">
      <alignment horizontal="left" vertical="top"/>
    </xf>
    <xf numFmtId="0" fontId="722" fillId="0" borderId="1" xfId="0" applyFont="1" applyBorder="1" applyAlignment="1">
      <alignment horizontal="left" vertical="top"/>
    </xf>
    <xf numFmtId="0" fontId="723" fillId="0" borderId="1" xfId="0" applyFont="1" applyBorder="1" applyAlignment="1">
      <alignment horizontal="left" vertical="top"/>
    </xf>
    <xf numFmtId="0" fontId="727" fillId="0" borderId="1" xfId="0" applyFont="1" applyBorder="1" applyAlignment="1">
      <alignment horizontal="left" vertical="top"/>
    </xf>
    <xf numFmtId="0" fontId="728" fillId="0" borderId="1" xfId="0" applyFont="1" applyBorder="1" applyAlignment="1">
      <alignment horizontal="left" vertical="top"/>
    </xf>
    <xf numFmtId="0" fontId="729" fillId="0" borderId="1" xfId="0" applyFont="1" applyBorder="1" applyAlignment="1">
      <alignment horizontal="left" vertical="top"/>
    </xf>
    <xf numFmtId="0" fontId="732" fillId="0" borderId="1" xfId="0" applyFont="1" applyBorder="1" applyAlignment="1">
      <alignment horizontal="left" vertical="top"/>
    </xf>
    <xf numFmtId="0" fontId="733" fillId="0" borderId="1" xfId="0" applyFont="1" applyBorder="1" applyAlignment="1">
      <alignment horizontal="left" vertical="top"/>
    </xf>
    <xf numFmtId="0" fontId="734" fillId="0" borderId="1" xfId="0" applyFont="1" applyBorder="1" applyAlignment="1">
      <alignment horizontal="left" vertical="top"/>
    </xf>
    <xf numFmtId="0" fontId="737" fillId="0" borderId="1" xfId="0" applyFont="1" applyBorder="1" applyAlignment="1">
      <alignment horizontal="left" vertical="top"/>
    </xf>
    <xf numFmtId="0" fontId="738" fillId="0" borderId="1" xfId="0" applyFont="1" applyBorder="1" applyAlignment="1">
      <alignment horizontal="left" vertical="top"/>
    </xf>
    <xf numFmtId="0" fontId="739" fillId="0" borderId="1" xfId="0" applyFont="1" applyBorder="1" applyAlignment="1">
      <alignment horizontal="left" vertical="top"/>
    </xf>
    <xf numFmtId="0" fontId="741" fillId="0" borderId="1" xfId="0" applyFont="1" applyBorder="1" applyAlignment="1">
      <alignment horizontal="left" vertical="top"/>
    </xf>
    <xf numFmtId="0" fontId="742" fillId="0" borderId="1" xfId="0" applyFont="1" applyBorder="1" applyAlignment="1">
      <alignment horizontal="left" vertical="top"/>
    </xf>
    <xf numFmtId="0" fontId="743" fillId="0" borderId="1" xfId="0" applyFont="1" applyBorder="1" applyAlignment="1">
      <alignment horizontal="left" vertical="top"/>
    </xf>
    <xf numFmtId="0" fontId="746" fillId="0" borderId="1" xfId="0" applyFont="1" applyBorder="1" applyAlignment="1">
      <alignment horizontal="left" vertical="top"/>
    </xf>
    <xf numFmtId="0" fontId="747" fillId="0" borderId="1" xfId="0" applyFont="1" applyBorder="1" applyAlignment="1">
      <alignment horizontal="left" vertical="top"/>
    </xf>
    <xf numFmtId="0" fontId="748" fillId="0" borderId="1" xfId="0" applyFont="1" applyBorder="1" applyAlignment="1">
      <alignment horizontal="left" vertical="top"/>
    </xf>
    <xf numFmtId="0" fontId="750" fillId="0" borderId="2" xfId="0" applyFont="1" applyBorder="1" applyAlignment="1">
      <alignment horizontal="center" vertical="top"/>
    </xf>
    <xf numFmtId="165" fontId="751" fillId="0" borderId="0" xfId="0" applyNumberFormat="1" applyFont="1" applyAlignment="1">
      <alignment horizontal="center" vertical="top"/>
    </xf>
    <xf numFmtId="0" fontId="752" fillId="0" borderId="0" xfId="0" applyFont="1" applyAlignment="1">
      <alignment horizontal="left" vertical="top"/>
    </xf>
    <xf numFmtId="167" fontId="754" fillId="0" borderId="0" xfId="0" applyNumberFormat="1" applyFont="1" applyAlignment="1">
      <alignment horizontal="left" vertical="top"/>
    </xf>
    <xf numFmtId="164" fontId="753" fillId="0" borderId="0" xfId="0" applyNumberFormat="1" applyFont="1" applyAlignment="1">
      <alignment horizontal="left" vertical="top"/>
    </xf>
    <xf numFmtId="0" fontId="759" fillId="3" borderId="1" xfId="0" applyFont="1" applyFill="1" applyBorder="1" applyAlignment="1">
      <alignment horizontal="left"/>
    </xf>
    <xf numFmtId="0" fontId="760" fillId="3" borderId="1" xfId="0" applyFont="1" applyFill="1" applyBorder="1" applyAlignment="1">
      <alignment horizontal="left"/>
    </xf>
    <xf numFmtId="0" fontId="761" fillId="3" borderId="1" xfId="0" applyFont="1" applyFill="1" applyBorder="1" applyAlignment="1">
      <alignment horizontal="left"/>
    </xf>
    <xf numFmtId="0" fontId="762" fillId="3" borderId="1" xfId="0" applyFont="1" applyFill="1" applyBorder="1" applyAlignment="1">
      <alignment horizontal="left"/>
    </xf>
    <xf numFmtId="0" fontId="763" fillId="3" borderId="1" xfId="0" applyFont="1" applyFill="1" applyBorder="1" applyAlignment="1">
      <alignment horizontal="left"/>
    </xf>
    <xf numFmtId="0" fontId="768" fillId="0" borderId="1" xfId="0" applyFont="1" applyBorder="1" applyAlignment="1">
      <alignment horizontal="left" vertical="top"/>
    </xf>
    <xf numFmtId="0" fontId="769" fillId="0" borderId="1" xfId="0" applyFont="1" applyBorder="1" applyAlignment="1">
      <alignment horizontal="left" vertical="top"/>
    </xf>
    <xf numFmtId="0" fontId="770" fillId="0" borderId="1" xfId="0" applyFont="1" applyBorder="1" applyAlignment="1">
      <alignment horizontal="left" vertical="top"/>
    </xf>
    <xf numFmtId="0" fontId="771" fillId="0" borderId="1" xfId="0" applyFont="1" applyBorder="1" applyAlignment="1">
      <alignment horizontal="left" vertical="top"/>
    </xf>
    <xf numFmtId="0" fontId="772" fillId="0" borderId="1" xfId="0" applyFont="1" applyBorder="1" applyAlignment="1">
      <alignment horizontal="left" vertical="top"/>
    </xf>
    <xf numFmtId="0" fontId="778" fillId="0" borderId="1" xfId="0" applyFont="1" applyBorder="1" applyAlignment="1">
      <alignment horizontal="left" vertical="top"/>
    </xf>
    <xf numFmtId="0" fontId="779" fillId="0" borderId="1" xfId="0" applyFont="1" applyBorder="1" applyAlignment="1">
      <alignment horizontal="left" vertical="top"/>
    </xf>
    <xf numFmtId="0" fontId="780" fillId="0" borderId="1" xfId="0" applyFont="1" applyBorder="1" applyAlignment="1">
      <alignment horizontal="left" vertical="top"/>
    </xf>
    <xf numFmtId="0" fontId="781" fillId="0" borderId="1" xfId="0" applyFont="1" applyBorder="1" applyAlignment="1">
      <alignment horizontal="left" vertical="top"/>
    </xf>
    <xf numFmtId="0" fontId="782" fillId="0" borderId="1" xfId="0" applyFont="1" applyBorder="1" applyAlignment="1">
      <alignment horizontal="left" vertical="top"/>
    </xf>
    <xf numFmtId="0" fontId="788" fillId="0" borderId="1" xfId="0" applyFont="1" applyBorder="1" applyAlignment="1">
      <alignment horizontal="left" vertical="top"/>
    </xf>
    <xf numFmtId="0" fontId="789" fillId="0" borderId="1" xfId="0" applyFont="1" applyBorder="1" applyAlignment="1">
      <alignment horizontal="left" vertical="top"/>
    </xf>
    <xf numFmtId="0" fontId="790" fillId="0" borderId="1" xfId="0" applyFont="1" applyBorder="1" applyAlignment="1">
      <alignment horizontal="left" vertical="top"/>
    </xf>
    <xf numFmtId="0" fontId="791" fillId="0" borderId="1" xfId="0" applyFont="1" applyBorder="1" applyAlignment="1">
      <alignment horizontal="left" vertical="top"/>
    </xf>
    <xf numFmtId="0" fontId="792" fillId="0" borderId="1" xfId="0" applyFont="1" applyBorder="1" applyAlignment="1">
      <alignment horizontal="left" vertical="top"/>
    </xf>
    <xf numFmtId="0" fontId="798" fillId="0" borderId="1" xfId="0" applyFont="1" applyBorder="1" applyAlignment="1">
      <alignment horizontal="left" vertical="top"/>
    </xf>
    <xf numFmtId="0" fontId="799" fillId="0" borderId="1" xfId="0" applyFont="1" applyBorder="1" applyAlignment="1">
      <alignment horizontal="left" vertical="top"/>
    </xf>
    <xf numFmtId="0" fontId="800" fillId="0" borderId="1" xfId="0" applyFont="1" applyBorder="1" applyAlignment="1">
      <alignment horizontal="left" vertical="top"/>
    </xf>
    <xf numFmtId="0" fontId="801" fillId="0" borderId="1" xfId="0" applyFont="1" applyBorder="1" applyAlignment="1">
      <alignment horizontal="left" vertical="top"/>
    </xf>
    <xf numFmtId="0" fontId="802" fillId="0" borderId="1" xfId="0" applyFont="1" applyBorder="1" applyAlignment="1">
      <alignment horizontal="left" vertical="top"/>
    </xf>
    <xf numFmtId="0" fontId="808" fillId="0" borderId="1" xfId="0" applyFont="1" applyBorder="1" applyAlignment="1">
      <alignment horizontal="left" vertical="top"/>
    </xf>
    <xf numFmtId="0" fontId="809" fillId="0" borderId="1" xfId="0" applyFont="1" applyBorder="1" applyAlignment="1">
      <alignment horizontal="left" vertical="top"/>
    </xf>
    <xf numFmtId="0" fontId="810" fillId="0" borderId="1" xfId="0" applyFont="1" applyBorder="1" applyAlignment="1">
      <alignment horizontal="left" vertical="top"/>
    </xf>
    <xf numFmtId="0" fontId="811" fillId="0" borderId="1" xfId="0" applyFont="1" applyBorder="1" applyAlignment="1">
      <alignment horizontal="left" vertical="top"/>
    </xf>
    <xf numFmtId="0" fontId="812" fillId="0" borderId="1" xfId="0" applyFont="1" applyBorder="1" applyAlignment="1">
      <alignment horizontal="left" vertical="top"/>
    </xf>
    <xf numFmtId="0" fontId="818" fillId="0" borderId="1" xfId="0" applyFont="1" applyBorder="1" applyAlignment="1">
      <alignment horizontal="left" vertical="top"/>
    </xf>
    <xf numFmtId="0" fontId="819" fillId="0" borderId="1" xfId="0" applyFont="1" applyBorder="1" applyAlignment="1">
      <alignment horizontal="left" vertical="top"/>
    </xf>
    <xf numFmtId="0" fontId="820" fillId="0" borderId="1" xfId="0" applyFont="1" applyBorder="1" applyAlignment="1">
      <alignment horizontal="left" vertical="top"/>
    </xf>
    <xf numFmtId="0" fontId="821" fillId="0" borderId="1" xfId="0" applyFont="1" applyBorder="1" applyAlignment="1">
      <alignment horizontal="left" vertical="top"/>
    </xf>
    <xf numFmtId="0" fontId="822" fillId="0" borderId="1" xfId="0" applyFont="1" applyBorder="1" applyAlignment="1">
      <alignment horizontal="left" vertical="top"/>
    </xf>
    <xf numFmtId="0" fontId="826" fillId="0" borderId="1" xfId="0" applyFont="1" applyBorder="1" applyAlignment="1">
      <alignment horizontal="left" vertical="top"/>
    </xf>
    <xf numFmtId="0" fontId="827" fillId="0" borderId="1" xfId="0" applyFont="1" applyBorder="1" applyAlignment="1">
      <alignment horizontal="left" vertical="top"/>
    </xf>
    <xf numFmtId="0" fontId="828" fillId="0" borderId="1" xfId="0" applyFont="1" applyBorder="1" applyAlignment="1">
      <alignment horizontal="left" vertical="top"/>
    </xf>
    <xf numFmtId="0" fontId="831" fillId="0" borderId="1" xfId="0" applyFont="1" applyBorder="1" applyAlignment="1">
      <alignment horizontal="left" vertical="top"/>
    </xf>
    <xf numFmtId="0" fontId="832" fillId="0" borderId="1" xfId="0" applyFont="1" applyBorder="1" applyAlignment="1">
      <alignment horizontal="left" vertical="top"/>
    </xf>
    <xf numFmtId="0" fontId="833" fillId="0" borderId="1" xfId="0" applyFont="1" applyBorder="1" applyAlignment="1">
      <alignment horizontal="left" vertical="top"/>
    </xf>
    <xf numFmtId="0" fontId="835" fillId="0" borderId="2" xfId="0" applyFont="1" applyBorder="1" applyAlignment="1">
      <alignment horizontal="center" vertical="top"/>
    </xf>
    <xf numFmtId="165" fontId="836" fillId="0" borderId="0" xfId="0" applyNumberFormat="1" applyFont="1" applyAlignment="1">
      <alignment horizontal="center" vertical="top"/>
    </xf>
    <xf numFmtId="0" fontId="837" fillId="0" borderId="0" xfId="0" applyFont="1" applyAlignment="1">
      <alignment horizontal="left" vertical="top"/>
    </xf>
    <xf numFmtId="167" fontId="839" fillId="0" borderId="0" xfId="0" applyNumberFormat="1" applyFont="1" applyAlignment="1">
      <alignment horizontal="left" vertical="top"/>
    </xf>
    <xf numFmtId="164" fontId="838" fillId="0" borderId="0" xfId="0" applyNumberFormat="1" applyFont="1" applyAlignment="1">
      <alignment horizontal="left" vertical="top"/>
    </xf>
    <xf numFmtId="0" fontId="842" fillId="0" borderId="1" xfId="0" applyFont="1" applyBorder="1" applyAlignment="1">
      <alignment horizontal="left" vertical="top"/>
    </xf>
    <xf numFmtId="0" fontId="843" fillId="0" borderId="1" xfId="0" applyFont="1" applyBorder="1" applyAlignment="1">
      <alignment horizontal="left" vertical="top"/>
    </xf>
    <xf numFmtId="0" fontId="844" fillId="0" borderId="1" xfId="0" applyFont="1" applyBorder="1" applyAlignment="1">
      <alignment horizontal="left" vertical="top"/>
    </xf>
    <xf numFmtId="0" fontId="845" fillId="0" borderId="1" xfId="0" applyFont="1" applyBorder="1" applyAlignment="1">
      <alignment horizontal="left" vertical="top"/>
    </xf>
    <xf numFmtId="0" fontId="846" fillId="0" borderId="1" xfId="0" applyFont="1" applyBorder="1" applyAlignment="1">
      <alignment horizontal="left" vertical="top"/>
    </xf>
    <xf numFmtId="0" fontId="847" fillId="0" borderId="1" xfId="0" applyFont="1" applyBorder="1" applyAlignment="1">
      <alignment horizontal="left" vertical="top"/>
    </xf>
    <xf numFmtId="0" fontId="848" fillId="0" borderId="1" xfId="0" applyFont="1" applyBorder="1" applyAlignment="1">
      <alignment horizontal="left" vertical="top"/>
    </xf>
    <xf numFmtId="0" fontId="851" fillId="0" borderId="1" xfId="0" applyFont="1" applyBorder="1" applyAlignment="1">
      <alignment horizontal="left" vertical="top"/>
    </xf>
    <xf numFmtId="0" fontId="852" fillId="0" borderId="1" xfId="0" applyFont="1" applyBorder="1" applyAlignment="1">
      <alignment horizontal="left" vertical="top"/>
    </xf>
    <xf numFmtId="0" fontId="853" fillId="0" borderId="1" xfId="0" applyFont="1" applyBorder="1" applyAlignment="1">
      <alignment horizontal="left" vertical="top"/>
    </xf>
    <xf numFmtId="0" fontId="854" fillId="0" borderId="1" xfId="0" applyFont="1" applyBorder="1" applyAlignment="1">
      <alignment horizontal="left" vertical="top"/>
    </xf>
    <xf numFmtId="0" fontId="855" fillId="0" borderId="1" xfId="0" applyFont="1" applyBorder="1" applyAlignment="1">
      <alignment horizontal="left" vertical="top"/>
    </xf>
    <xf numFmtId="0" fontId="856" fillId="0" borderId="1" xfId="0" applyFont="1" applyBorder="1" applyAlignment="1">
      <alignment horizontal="left" vertical="top"/>
    </xf>
    <xf numFmtId="0" fontId="857" fillId="0" borderId="1" xfId="0" applyFont="1" applyBorder="1" applyAlignment="1">
      <alignment horizontal="left" vertical="top"/>
    </xf>
    <xf numFmtId="0" fontId="860" fillId="0" borderId="1" xfId="0" applyFont="1" applyBorder="1" applyAlignment="1">
      <alignment horizontal="left" vertical="top"/>
    </xf>
    <xf numFmtId="0" fontId="861" fillId="0" borderId="1" xfId="0" applyFont="1" applyBorder="1" applyAlignment="1">
      <alignment horizontal="left" vertical="top"/>
    </xf>
    <xf numFmtId="0" fontId="862" fillId="0" borderId="1" xfId="0" applyFont="1" applyBorder="1" applyAlignment="1">
      <alignment horizontal="left" vertical="top"/>
    </xf>
    <xf numFmtId="0" fontId="863" fillId="0" borderId="1" xfId="0" applyFont="1" applyBorder="1" applyAlignment="1">
      <alignment horizontal="left" vertical="top"/>
    </xf>
    <xf numFmtId="0" fontId="864" fillId="0" borderId="1" xfId="0" applyFont="1" applyBorder="1" applyAlignment="1">
      <alignment horizontal="left" vertical="top"/>
    </xf>
    <xf numFmtId="0" fontId="865" fillId="0" borderId="1" xfId="0" applyFont="1" applyBorder="1" applyAlignment="1">
      <alignment horizontal="left" vertical="top"/>
    </xf>
    <xf numFmtId="0" fontId="866" fillId="0" borderId="1" xfId="0" applyFont="1" applyBorder="1" applyAlignment="1">
      <alignment horizontal="left" vertical="top"/>
    </xf>
    <xf numFmtId="0" fontId="869" fillId="0" borderId="1" xfId="0" applyFont="1" applyBorder="1" applyAlignment="1">
      <alignment horizontal="left" vertical="top"/>
    </xf>
    <xf numFmtId="0" fontId="870" fillId="0" borderId="1" xfId="0" applyFont="1" applyBorder="1" applyAlignment="1">
      <alignment horizontal="left" vertical="top"/>
    </xf>
    <xf numFmtId="0" fontId="871" fillId="0" borderId="1" xfId="0" applyFont="1" applyBorder="1" applyAlignment="1">
      <alignment horizontal="left" vertical="top"/>
    </xf>
    <xf numFmtId="0" fontId="872" fillId="0" borderId="1" xfId="0" applyFont="1" applyBorder="1" applyAlignment="1">
      <alignment horizontal="left" vertical="top"/>
    </xf>
    <xf numFmtId="0" fontId="873" fillId="0" borderId="1" xfId="0" applyFont="1" applyBorder="1" applyAlignment="1">
      <alignment horizontal="left" vertical="top"/>
    </xf>
    <xf numFmtId="0" fontId="874" fillId="0" borderId="1" xfId="0" applyFont="1" applyBorder="1" applyAlignment="1">
      <alignment horizontal="left" vertical="top"/>
    </xf>
    <xf numFmtId="0" fontId="875" fillId="0" borderId="1" xfId="0" applyFont="1" applyBorder="1" applyAlignment="1">
      <alignment horizontal="left" vertical="top"/>
    </xf>
    <xf numFmtId="0" fontId="880" fillId="0" borderId="2" xfId="0" applyFont="1" applyBorder="1" applyAlignment="1">
      <alignment horizontal="center" vertical="top"/>
    </xf>
    <xf numFmtId="165" fontId="881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3" sqref="C3:I3"/>
    </sheetView>
  </sheetViews>
  <sheetFormatPr defaultRowHeight="15" x14ac:dyDescent="0.25"/>
  <sheetData>
    <row r="1" spans="1:9" x14ac:dyDescent="0.25">
      <c r="A1" s="674" t="s">
        <v>0</v>
      </c>
      <c r="B1" s="674"/>
      <c r="C1" s="674"/>
      <c r="D1" s="674"/>
      <c r="E1" s="674"/>
      <c r="F1" s="674"/>
      <c r="G1" s="674"/>
      <c r="H1" s="674"/>
      <c r="I1" s="674"/>
    </row>
    <row r="2" spans="1:9" x14ac:dyDescent="0.25">
      <c r="A2" s="674" t="s">
        <v>1</v>
      </c>
      <c r="B2" s="674"/>
      <c r="C2" s="674"/>
      <c r="D2" s="674"/>
      <c r="E2" s="674"/>
      <c r="F2" s="674"/>
      <c r="G2" s="674"/>
      <c r="H2" s="674"/>
      <c r="I2" s="674"/>
    </row>
    <row r="3" spans="1:9" x14ac:dyDescent="0.25">
      <c r="A3" s="674" t="s">
        <v>2</v>
      </c>
      <c r="B3" s="674"/>
      <c r="C3" s="675" t="s">
        <v>3</v>
      </c>
      <c r="D3" s="675"/>
      <c r="E3" s="675"/>
      <c r="F3" s="675"/>
      <c r="G3" s="675"/>
      <c r="H3" s="675"/>
      <c r="I3" s="675"/>
    </row>
    <row r="4" spans="1:9" x14ac:dyDescent="0.25">
      <c r="A4" s="674" t="s">
        <v>4</v>
      </c>
      <c r="B4" s="676"/>
      <c r="C4" s="675"/>
      <c r="D4" s="675"/>
      <c r="E4" s="675"/>
      <c r="F4" s="675"/>
      <c r="G4" s="675"/>
      <c r="H4" s="675"/>
      <c r="I4" s="675"/>
    </row>
    <row r="5" spans="1:9" x14ac:dyDescent="0.25">
      <c r="A5" s="674" t="s">
        <v>5</v>
      </c>
      <c r="B5" s="675"/>
      <c r="C5" s="675"/>
      <c r="D5" s="675"/>
      <c r="E5" s="675"/>
      <c r="F5" s="675"/>
      <c r="G5" s="675"/>
      <c r="H5" s="675"/>
      <c r="I5" s="675"/>
    </row>
    <row r="6" spans="1:9" x14ac:dyDescent="0.25">
      <c r="A6" s="674" t="s">
        <v>6</v>
      </c>
      <c r="B6" s="674"/>
      <c r="C6" s="674"/>
      <c r="D6" s="674"/>
      <c r="E6" s="674"/>
      <c r="F6" s="674"/>
      <c r="G6" s="674"/>
      <c r="H6" s="674"/>
      <c r="I6" s="674"/>
    </row>
    <row r="7" spans="1:9" x14ac:dyDescent="0.25">
      <c r="A7" s="674" t="s">
        <v>7</v>
      </c>
      <c r="B7" s="674"/>
      <c r="C7" s="675"/>
      <c r="D7" s="675"/>
      <c r="E7" s="675"/>
      <c r="F7" s="675"/>
      <c r="G7" s="675"/>
      <c r="H7" s="675"/>
      <c r="I7" s="675"/>
    </row>
    <row r="8" spans="1:9" x14ac:dyDescent="0.25">
      <c r="A8" s="674" t="s">
        <v>8</v>
      </c>
      <c r="B8" s="674"/>
      <c r="C8" s="677" t="s">
        <v>9</v>
      </c>
      <c r="D8" s="677"/>
      <c r="E8" s="677"/>
      <c r="F8" s="677"/>
      <c r="G8" s="677"/>
      <c r="H8" s="677"/>
      <c r="I8" s="677"/>
    </row>
    <row r="9" spans="1:9" x14ac:dyDescent="0.25">
      <c r="A9" s="674" t="s">
        <v>10</v>
      </c>
      <c r="B9" s="674"/>
      <c r="C9" s="678" t="s">
        <v>9</v>
      </c>
      <c r="D9" s="678"/>
      <c r="E9" s="678"/>
      <c r="F9" s="678"/>
      <c r="G9" s="678"/>
      <c r="H9" s="678"/>
      <c r="I9" s="678"/>
    </row>
    <row r="10" spans="1:9" x14ac:dyDescent="0.25">
      <c r="A10" s="674" t="s">
        <v>11</v>
      </c>
      <c r="B10" s="674"/>
      <c r="C10" s="675"/>
      <c r="D10" s="675"/>
      <c r="E10" s="675"/>
      <c r="F10" s="675"/>
      <c r="G10" s="675"/>
      <c r="H10" s="675"/>
      <c r="I10" s="675"/>
    </row>
    <row r="11" spans="1:9" x14ac:dyDescent="0.25">
      <c r="A11" s="674" t="s">
        <v>12</v>
      </c>
      <c r="B11" s="674"/>
      <c r="C11" s="675"/>
      <c r="D11" s="675"/>
      <c r="E11" s="675"/>
      <c r="F11" s="675"/>
      <c r="G11" s="675"/>
      <c r="H11" s="675"/>
      <c r="I11" s="675"/>
    </row>
    <row r="12" spans="1:9" x14ac:dyDescent="0.25">
      <c r="A12" s="674" t="s">
        <v>13</v>
      </c>
      <c r="B12" s="674"/>
      <c r="C12" s="679"/>
      <c r="D12" s="679"/>
      <c r="E12" s="679"/>
      <c r="F12" s="679"/>
      <c r="G12" s="679"/>
      <c r="H12" s="679"/>
      <c r="I12" s="679"/>
    </row>
    <row r="13" spans="1:9" x14ac:dyDescent="0.25">
      <c r="A13" s="674" t="s">
        <v>14</v>
      </c>
      <c r="B13" s="674"/>
      <c r="C13" s="675"/>
      <c r="D13" s="675"/>
      <c r="E13" s="675"/>
      <c r="F13" s="675"/>
      <c r="G13" s="675"/>
      <c r="H13" s="675"/>
      <c r="I13" s="675"/>
    </row>
    <row r="14" spans="1:9" x14ac:dyDescent="0.25">
      <c r="A14" s="674" t="s">
        <v>15</v>
      </c>
      <c r="B14" s="674"/>
      <c r="C14" s="675"/>
      <c r="D14" s="675"/>
      <c r="E14" s="675"/>
      <c r="F14" s="675"/>
      <c r="G14" s="675"/>
      <c r="H14" s="675"/>
      <c r="I14" s="675"/>
    </row>
    <row r="15" spans="1:9" x14ac:dyDescent="0.25">
      <c r="A15" s="674"/>
      <c r="B15" s="674"/>
      <c r="C15" s="674"/>
      <c r="D15" s="674"/>
      <c r="E15" s="674"/>
      <c r="F15" s="674"/>
      <c r="G15" s="674"/>
      <c r="H15" s="674"/>
      <c r="I15" s="674"/>
    </row>
    <row r="16" spans="1:9" x14ac:dyDescent="0.25">
      <c r="A16" s="674"/>
      <c r="B16" s="674"/>
      <c r="C16" s="674"/>
      <c r="D16" s="674"/>
      <c r="E16" s="674"/>
      <c r="F16" s="674"/>
      <c r="G16" s="674"/>
      <c r="H16" s="674"/>
      <c r="I16" s="674"/>
    </row>
    <row r="17" spans="1:9" x14ac:dyDescent="0.25">
      <c r="A17" s="674"/>
      <c r="B17" s="674"/>
      <c r="C17" s="674"/>
      <c r="D17" s="674"/>
      <c r="E17" s="674"/>
      <c r="F17" s="674"/>
      <c r="G17" s="674"/>
      <c r="H17" s="674"/>
      <c r="I17" s="674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3"/>
  <sheetViews>
    <sheetView workbookViewId="0"/>
  </sheetViews>
  <sheetFormatPr defaultRowHeight="15" x14ac:dyDescent="0.25"/>
  <cols>
    <col min="1" max="1" width="10" customWidth="1"/>
    <col min="2" max="2" width="30" customWidth="1"/>
    <col min="3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28/02/2023</v>
      </c>
    </row>
    <row r="4" spans="1:12" x14ac:dyDescent="0.25">
      <c r="A4" s="1" t="s">
        <v>18</v>
      </c>
      <c r="B4" s="680">
        <f>DADOS!C7</f>
        <v>0</v>
      </c>
      <c r="C4" s="676"/>
      <c r="D4" s="676"/>
      <c r="E4" s="676"/>
      <c r="F4" s="676"/>
      <c r="G4" s="1" t="s">
        <v>19</v>
      </c>
      <c r="H4" s="681" t="str">
        <f>DADOS!C9</f>
        <v/>
      </c>
      <c r="I4" s="676"/>
    </row>
    <row r="5" spans="1:12" x14ac:dyDescent="0.25">
      <c r="A5" s="1" t="s">
        <v>20</v>
      </c>
      <c r="B5" s="682" t="str">
        <f>DADOS!C8</f>
        <v/>
      </c>
      <c r="C5" s="680" t="s">
        <v>9</v>
      </c>
      <c r="D5" s="1" t="s">
        <v>21</v>
      </c>
      <c r="E5" s="680">
        <f>DADOS!C13</f>
        <v>0</v>
      </c>
      <c r="F5" s="680" t="s">
        <v>9</v>
      </c>
      <c r="G5" s="680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683" t="s">
        <v>35</v>
      </c>
      <c r="C8" s="684"/>
      <c r="D8" s="685"/>
      <c r="E8" s="686"/>
      <c r="F8" s="687"/>
      <c r="G8" s="688"/>
      <c r="H8" s="689"/>
      <c r="I8" s="5"/>
      <c r="J8" s="6"/>
      <c r="K8" s="7">
        <f>SUM(K9:K11)</f>
        <v>0</v>
      </c>
      <c r="L8" s="8" t="s">
        <v>36</v>
      </c>
    </row>
    <row r="9" spans="1:12" ht="22.5" x14ac:dyDescent="0.25">
      <c r="A9" s="9" t="s">
        <v>37</v>
      </c>
      <c r="B9" s="10" t="s">
        <v>38</v>
      </c>
      <c r="C9" s="11" t="s">
        <v>39</v>
      </c>
      <c r="D9" s="12">
        <v>432</v>
      </c>
      <c r="E9" s="13">
        <v>120.92</v>
      </c>
      <c r="F9" s="14">
        <v>23.52</v>
      </c>
      <c r="G9" s="15">
        <v>149.36000000000001</v>
      </c>
      <c r="H9" s="16"/>
      <c r="I9" s="17">
        <f>ROUND('BDI principal'!D14,2)</f>
        <v>23.52</v>
      </c>
      <c r="J9" s="18">
        <f>ROUND((ROUND(H9,2)*I9/100)+ROUND(H9,2),2)</f>
        <v>0</v>
      </c>
      <c r="K9" s="19">
        <f>ROUND(D9*J9,2)</f>
        <v>0</v>
      </c>
      <c r="L9" s="20" t="s">
        <v>23</v>
      </c>
    </row>
    <row r="10" spans="1:12" ht="22.5" x14ac:dyDescent="0.25">
      <c r="A10" s="21" t="s">
        <v>40</v>
      </c>
      <c r="B10" s="22" t="s">
        <v>41</v>
      </c>
      <c r="C10" s="23" t="s">
        <v>42</v>
      </c>
      <c r="D10" s="24">
        <v>9</v>
      </c>
      <c r="E10" s="25">
        <v>5489.95</v>
      </c>
      <c r="F10" s="26">
        <v>23.52</v>
      </c>
      <c r="G10" s="27">
        <v>6781.19</v>
      </c>
      <c r="H10" s="28"/>
      <c r="I10" s="29">
        <f>ROUND('BDI principal'!D14,2)</f>
        <v>23.52</v>
      </c>
      <c r="J10" s="30">
        <f>ROUND((ROUND(H10,2)*I10/100)+ROUND(H10,2),2)</f>
        <v>0</v>
      </c>
      <c r="K10" s="31">
        <f>ROUND(D10*J10,2)</f>
        <v>0</v>
      </c>
      <c r="L10" s="32" t="s">
        <v>23</v>
      </c>
    </row>
    <row r="11" spans="1:12" ht="22.5" x14ac:dyDescent="0.25">
      <c r="A11" s="33" t="s">
        <v>43</v>
      </c>
      <c r="B11" s="34" t="s">
        <v>44</v>
      </c>
      <c r="C11" s="35" t="s">
        <v>45</v>
      </c>
      <c r="D11" s="36">
        <v>120</v>
      </c>
      <c r="E11" s="37">
        <v>37.4</v>
      </c>
      <c r="F11" s="38">
        <v>23.52</v>
      </c>
      <c r="G11" s="39">
        <v>46.2</v>
      </c>
      <c r="H11" s="40"/>
      <c r="I11" s="41">
        <f>ROUND('BDI principal'!D14,2)</f>
        <v>23.52</v>
      </c>
      <c r="J11" s="42">
        <f>ROUND((ROUND(H11,2)*I11/100)+ROUND(H11,2),2)</f>
        <v>0</v>
      </c>
      <c r="K11" s="43">
        <f>ROUND(D11*J11,2)</f>
        <v>0</v>
      </c>
      <c r="L11" s="44" t="s">
        <v>23</v>
      </c>
    </row>
    <row r="12" spans="1:12" x14ac:dyDescent="0.25">
      <c r="A12" s="45" t="s">
        <v>46</v>
      </c>
      <c r="B12" s="690" t="s">
        <v>47</v>
      </c>
      <c r="C12" s="691"/>
      <c r="D12" s="692"/>
      <c r="E12" s="693"/>
      <c r="F12" s="694"/>
      <c r="G12" s="695"/>
      <c r="H12" s="696"/>
      <c r="I12" s="46"/>
      <c r="J12" s="47"/>
      <c r="K12" s="48">
        <f>SUM(K13:K17)</f>
        <v>0</v>
      </c>
      <c r="L12" s="49" t="s">
        <v>36</v>
      </c>
    </row>
    <row r="13" spans="1:12" ht="56.25" x14ac:dyDescent="0.25">
      <c r="A13" s="50" t="s">
        <v>48</v>
      </c>
      <c r="B13" s="51" t="s">
        <v>49</v>
      </c>
      <c r="C13" s="52" t="s">
        <v>42</v>
      </c>
      <c r="D13" s="53">
        <v>9</v>
      </c>
      <c r="E13" s="54">
        <v>994.62</v>
      </c>
      <c r="F13" s="55">
        <v>23.52</v>
      </c>
      <c r="G13" s="56">
        <v>1228.55</v>
      </c>
      <c r="H13" s="57"/>
      <c r="I13" s="58">
        <f>ROUND('BDI principal'!D14,2)</f>
        <v>23.52</v>
      </c>
      <c r="J13" s="59">
        <f>ROUND((ROUND(H13,2)*I13/100)+ROUND(H13,2),2)</f>
        <v>0</v>
      </c>
      <c r="K13" s="60">
        <f>ROUND(D13*J13,2)</f>
        <v>0</v>
      </c>
      <c r="L13" s="61" t="s">
        <v>23</v>
      </c>
    </row>
    <row r="14" spans="1:12" ht="56.25" x14ac:dyDescent="0.25">
      <c r="A14" s="62" t="s">
        <v>50</v>
      </c>
      <c r="B14" s="63" t="s">
        <v>51</v>
      </c>
      <c r="C14" s="64" t="s">
        <v>52</v>
      </c>
      <c r="D14" s="65">
        <v>150</v>
      </c>
      <c r="E14" s="66">
        <v>2.4300000000000002</v>
      </c>
      <c r="F14" s="67">
        <v>23.52</v>
      </c>
      <c r="G14" s="68">
        <v>3</v>
      </c>
      <c r="H14" s="69"/>
      <c r="I14" s="70">
        <f>ROUND('BDI principal'!D14,2)</f>
        <v>23.52</v>
      </c>
      <c r="J14" s="71">
        <f>ROUND((ROUND(H14,2)*I14/100)+ROUND(H14,2),2)</f>
        <v>0</v>
      </c>
      <c r="K14" s="72">
        <f>ROUND(D14*J14,2)</f>
        <v>0</v>
      </c>
      <c r="L14" s="73" t="s">
        <v>23</v>
      </c>
    </row>
    <row r="15" spans="1:12" ht="33.75" x14ac:dyDescent="0.25">
      <c r="A15" s="74" t="s">
        <v>53</v>
      </c>
      <c r="B15" s="75" t="s">
        <v>54</v>
      </c>
      <c r="C15" s="76" t="s">
        <v>55</v>
      </c>
      <c r="D15" s="77">
        <v>15</v>
      </c>
      <c r="E15" s="78">
        <v>292.41000000000003</v>
      </c>
      <c r="F15" s="79">
        <v>23.52</v>
      </c>
      <c r="G15" s="80">
        <v>361.18</v>
      </c>
      <c r="H15" s="81"/>
      <c r="I15" s="82">
        <f>ROUND('BDI principal'!D14,2)</f>
        <v>23.52</v>
      </c>
      <c r="J15" s="83">
        <f>ROUND((ROUND(H15,2)*I15/100)+ROUND(H15,2),2)</f>
        <v>0</v>
      </c>
      <c r="K15" s="84">
        <f>ROUND(D15*J15,2)</f>
        <v>0</v>
      </c>
      <c r="L15" s="85" t="s">
        <v>23</v>
      </c>
    </row>
    <row r="16" spans="1:12" x14ac:dyDescent="0.25">
      <c r="A16" s="86" t="s">
        <v>56</v>
      </c>
      <c r="B16" s="87" t="s">
        <v>57</v>
      </c>
      <c r="C16" s="88" t="s">
        <v>58</v>
      </c>
      <c r="D16" s="89">
        <v>20</v>
      </c>
      <c r="E16" s="90">
        <v>344.36</v>
      </c>
      <c r="F16" s="91">
        <v>23.52</v>
      </c>
      <c r="G16" s="92">
        <v>425.35</v>
      </c>
      <c r="H16" s="93"/>
      <c r="I16" s="94">
        <f>ROUND('BDI principal'!D14,2)</f>
        <v>23.52</v>
      </c>
      <c r="J16" s="95">
        <f>ROUND((ROUND(H16,2)*I16/100)+ROUND(H16,2),2)</f>
        <v>0</v>
      </c>
      <c r="K16" s="96">
        <f>ROUND(D16*J16,2)</f>
        <v>0</v>
      </c>
      <c r="L16" s="97" t="s">
        <v>23</v>
      </c>
    </row>
    <row r="17" spans="1:12" ht="45" x14ac:dyDescent="0.25">
      <c r="A17" s="98" t="s">
        <v>59</v>
      </c>
      <c r="B17" s="99" t="s">
        <v>60</v>
      </c>
      <c r="C17" s="100" t="s">
        <v>61</v>
      </c>
      <c r="D17" s="101">
        <v>2</v>
      </c>
      <c r="E17" s="102">
        <v>425</v>
      </c>
      <c r="F17" s="103">
        <v>23.52</v>
      </c>
      <c r="G17" s="104">
        <v>524.96</v>
      </c>
      <c r="H17" s="105"/>
      <c r="I17" s="106">
        <f>ROUND('BDI principal'!D14,2)</f>
        <v>23.52</v>
      </c>
      <c r="J17" s="107">
        <f>ROUND((ROUND(H17,2)*I17/100)+ROUND(H17,2),2)</f>
        <v>0</v>
      </c>
      <c r="K17" s="108">
        <f>ROUND(D17*J17,2)</f>
        <v>0</v>
      </c>
      <c r="L17" s="109" t="s">
        <v>23</v>
      </c>
    </row>
    <row r="18" spans="1:12" x14ac:dyDescent="0.25">
      <c r="A18" s="110" t="s">
        <v>62</v>
      </c>
      <c r="B18" s="697" t="s">
        <v>63</v>
      </c>
      <c r="C18" s="698"/>
      <c r="D18" s="699"/>
      <c r="E18" s="700"/>
      <c r="F18" s="701"/>
      <c r="G18" s="702"/>
      <c r="H18" s="703"/>
      <c r="I18" s="111"/>
      <c r="J18" s="112"/>
      <c r="K18" s="113">
        <f>SUM(K19:K26)</f>
        <v>0</v>
      </c>
      <c r="L18" s="114" t="s">
        <v>36</v>
      </c>
    </row>
    <row r="19" spans="1:12" ht="33.75" x14ac:dyDescent="0.25">
      <c r="A19" s="115" t="s">
        <v>64</v>
      </c>
      <c r="B19" s="116" t="s">
        <v>65</v>
      </c>
      <c r="C19" s="117" t="s">
        <v>66</v>
      </c>
      <c r="D19" s="118">
        <v>120</v>
      </c>
      <c r="E19" s="119">
        <v>18.77</v>
      </c>
      <c r="F19" s="120">
        <v>23.52</v>
      </c>
      <c r="G19" s="121">
        <v>23.18</v>
      </c>
      <c r="H19" s="122"/>
      <c r="I19" s="123">
        <f>ROUND('BDI principal'!D14,2)</f>
        <v>23.52</v>
      </c>
      <c r="J19" s="124">
        <f t="shared" ref="J19:J26" si="0">ROUND((ROUND(H19,2)*I19/100)+ROUND(H19,2),2)</f>
        <v>0</v>
      </c>
      <c r="K19" s="125">
        <f t="shared" ref="K19:K26" si="1">ROUND(D19*J19,2)</f>
        <v>0</v>
      </c>
      <c r="L19" s="126" t="s">
        <v>23</v>
      </c>
    </row>
    <row r="20" spans="1:12" ht="78.75" x14ac:dyDescent="0.25">
      <c r="A20" s="127" t="s">
        <v>67</v>
      </c>
      <c r="B20" s="128" t="s">
        <v>68</v>
      </c>
      <c r="C20" s="129" t="s">
        <v>69</v>
      </c>
      <c r="D20" s="130">
        <v>108</v>
      </c>
      <c r="E20" s="131">
        <v>23</v>
      </c>
      <c r="F20" s="132">
        <v>23.52</v>
      </c>
      <c r="G20" s="133">
        <v>28.41</v>
      </c>
      <c r="H20" s="134"/>
      <c r="I20" s="135">
        <f>ROUND('BDI principal'!D14,2)</f>
        <v>23.52</v>
      </c>
      <c r="J20" s="136">
        <f t="shared" si="0"/>
        <v>0</v>
      </c>
      <c r="K20" s="137">
        <f t="shared" si="1"/>
        <v>0</v>
      </c>
      <c r="L20" s="138" t="s">
        <v>23</v>
      </c>
    </row>
    <row r="21" spans="1:12" ht="22.5" x14ac:dyDescent="0.25">
      <c r="A21" s="139" t="s">
        <v>70</v>
      </c>
      <c r="B21" s="140" t="s">
        <v>71</v>
      </c>
      <c r="C21" s="141" t="s">
        <v>55</v>
      </c>
      <c r="D21" s="142">
        <v>1126.8</v>
      </c>
      <c r="E21" s="143">
        <v>1.86</v>
      </c>
      <c r="F21" s="144">
        <v>23.52</v>
      </c>
      <c r="G21" s="145">
        <v>2.2999999999999998</v>
      </c>
      <c r="H21" s="146"/>
      <c r="I21" s="147">
        <f>ROUND('BDI principal'!D14,2)</f>
        <v>23.52</v>
      </c>
      <c r="J21" s="148">
        <f t="shared" si="0"/>
        <v>0</v>
      </c>
      <c r="K21" s="149">
        <f t="shared" si="1"/>
        <v>0</v>
      </c>
      <c r="L21" s="150" t="s">
        <v>23</v>
      </c>
    </row>
    <row r="22" spans="1:12" ht="45" x14ac:dyDescent="0.25">
      <c r="A22" s="151" t="s">
        <v>72</v>
      </c>
      <c r="B22" s="152" t="s">
        <v>73</v>
      </c>
      <c r="C22" s="153" t="s">
        <v>55</v>
      </c>
      <c r="D22" s="154">
        <v>1126.8</v>
      </c>
      <c r="E22" s="155">
        <v>3.17</v>
      </c>
      <c r="F22" s="156">
        <v>23.52</v>
      </c>
      <c r="G22" s="157">
        <v>3.92</v>
      </c>
      <c r="H22" s="158"/>
      <c r="I22" s="159">
        <f>ROUND('BDI principal'!D14,2)</f>
        <v>23.52</v>
      </c>
      <c r="J22" s="160">
        <f t="shared" si="0"/>
        <v>0</v>
      </c>
      <c r="K22" s="161">
        <f t="shared" si="1"/>
        <v>0</v>
      </c>
      <c r="L22" s="162" t="s">
        <v>23</v>
      </c>
    </row>
    <row r="23" spans="1:12" ht="67.5" x14ac:dyDescent="0.25">
      <c r="A23" s="163" t="s">
        <v>74</v>
      </c>
      <c r="B23" s="164" t="s">
        <v>75</v>
      </c>
      <c r="C23" s="165" t="s">
        <v>76</v>
      </c>
      <c r="D23" s="166">
        <v>59.27</v>
      </c>
      <c r="E23" s="167">
        <v>8.07</v>
      </c>
      <c r="F23" s="168">
        <v>23.52</v>
      </c>
      <c r="G23" s="169">
        <v>9.9700000000000006</v>
      </c>
      <c r="H23" s="170"/>
      <c r="I23" s="171">
        <f>ROUND('BDI principal'!D14,2)</f>
        <v>23.52</v>
      </c>
      <c r="J23" s="172">
        <f t="shared" si="0"/>
        <v>0</v>
      </c>
      <c r="K23" s="173">
        <f t="shared" si="1"/>
        <v>0</v>
      </c>
      <c r="L23" s="174" t="s">
        <v>23</v>
      </c>
    </row>
    <row r="24" spans="1:12" ht="45" x14ac:dyDescent="0.25">
      <c r="A24" s="175" t="s">
        <v>77</v>
      </c>
      <c r="B24" s="176" t="s">
        <v>78</v>
      </c>
      <c r="C24" s="177" t="s">
        <v>79</v>
      </c>
      <c r="D24" s="178">
        <v>1778.1</v>
      </c>
      <c r="E24" s="179">
        <v>2.5</v>
      </c>
      <c r="F24" s="180">
        <v>23.52</v>
      </c>
      <c r="G24" s="181">
        <v>3.09</v>
      </c>
      <c r="H24" s="182"/>
      <c r="I24" s="183">
        <f>ROUND('BDI principal'!D14,2)</f>
        <v>23.52</v>
      </c>
      <c r="J24" s="184">
        <f t="shared" si="0"/>
        <v>0</v>
      </c>
      <c r="K24" s="185">
        <f t="shared" si="1"/>
        <v>0</v>
      </c>
      <c r="L24" s="186" t="s">
        <v>23</v>
      </c>
    </row>
    <row r="25" spans="1:12" ht="33.75" x14ac:dyDescent="0.25">
      <c r="A25" s="187" t="s">
        <v>80</v>
      </c>
      <c r="B25" s="188" t="s">
        <v>81</v>
      </c>
      <c r="C25" s="189" t="s">
        <v>76</v>
      </c>
      <c r="D25" s="190">
        <v>48</v>
      </c>
      <c r="E25" s="191">
        <v>119.8</v>
      </c>
      <c r="F25" s="192">
        <v>23.52</v>
      </c>
      <c r="G25" s="193">
        <v>147.97999999999999</v>
      </c>
      <c r="H25" s="194"/>
      <c r="I25" s="195">
        <f>ROUND('BDI principal'!D14,2)</f>
        <v>23.52</v>
      </c>
      <c r="J25" s="196">
        <f t="shared" si="0"/>
        <v>0</v>
      </c>
      <c r="K25" s="197">
        <f t="shared" si="1"/>
        <v>0</v>
      </c>
      <c r="L25" s="198" t="s">
        <v>23</v>
      </c>
    </row>
    <row r="26" spans="1:12" ht="22.5" x14ac:dyDescent="0.25">
      <c r="A26" s="199" t="s">
        <v>82</v>
      </c>
      <c r="B26" s="200" t="s">
        <v>83</v>
      </c>
      <c r="C26" s="201" t="s">
        <v>84</v>
      </c>
      <c r="D26" s="202">
        <v>59.27</v>
      </c>
      <c r="E26" s="203">
        <v>26.65</v>
      </c>
      <c r="F26" s="204">
        <v>23.52</v>
      </c>
      <c r="G26" s="205">
        <v>32.92</v>
      </c>
      <c r="H26" s="206"/>
      <c r="I26" s="207">
        <f>ROUND('BDI principal'!D14,2)</f>
        <v>23.52</v>
      </c>
      <c r="J26" s="208">
        <f t="shared" si="0"/>
        <v>0</v>
      </c>
      <c r="K26" s="209">
        <f t="shared" si="1"/>
        <v>0</v>
      </c>
      <c r="L26" s="210" t="s">
        <v>23</v>
      </c>
    </row>
    <row r="27" spans="1:12" x14ac:dyDescent="0.25">
      <c r="A27" s="211" t="s">
        <v>85</v>
      </c>
      <c r="B27" s="704" t="s">
        <v>86</v>
      </c>
      <c r="C27" s="705"/>
      <c r="D27" s="706"/>
      <c r="E27" s="707"/>
      <c r="F27" s="708"/>
      <c r="G27" s="709"/>
      <c r="H27" s="710"/>
      <c r="I27" s="212"/>
      <c r="J27" s="213"/>
      <c r="K27" s="214">
        <f>SUM(K28:K32)</f>
        <v>0</v>
      </c>
      <c r="L27" s="215" t="s">
        <v>36</v>
      </c>
    </row>
    <row r="28" spans="1:12" ht="33.75" x14ac:dyDescent="0.25">
      <c r="A28" s="216" t="s">
        <v>87</v>
      </c>
      <c r="B28" s="217" t="s">
        <v>88</v>
      </c>
      <c r="C28" s="218" t="s">
        <v>76</v>
      </c>
      <c r="D28" s="219">
        <v>70</v>
      </c>
      <c r="E28" s="220">
        <v>571</v>
      </c>
      <c r="F28" s="221">
        <v>23.52</v>
      </c>
      <c r="G28" s="222">
        <v>705.3</v>
      </c>
      <c r="H28" s="223"/>
      <c r="I28" s="224">
        <f>ROUND('BDI principal'!D14,2)</f>
        <v>23.52</v>
      </c>
      <c r="J28" s="225">
        <f>ROUND((ROUND(H28,2)*I28/100)+ROUND(H28,2),2)</f>
        <v>0</v>
      </c>
      <c r="K28" s="226">
        <f>ROUND(D28*J28,2)</f>
        <v>0</v>
      </c>
      <c r="L28" s="227" t="s">
        <v>23</v>
      </c>
    </row>
    <row r="29" spans="1:12" ht="45" x14ac:dyDescent="0.25">
      <c r="A29" s="228" t="s">
        <v>89</v>
      </c>
      <c r="B29" s="229" t="s">
        <v>90</v>
      </c>
      <c r="C29" s="230" t="s">
        <v>91</v>
      </c>
      <c r="D29" s="231">
        <v>3086.06</v>
      </c>
      <c r="E29" s="232">
        <v>13.16</v>
      </c>
      <c r="F29" s="233">
        <v>23.52</v>
      </c>
      <c r="G29" s="234">
        <v>16.260000000000002</v>
      </c>
      <c r="H29" s="235"/>
      <c r="I29" s="236">
        <f>ROUND('BDI principal'!D14,2)</f>
        <v>23.52</v>
      </c>
      <c r="J29" s="237">
        <f>ROUND((ROUND(H29,2)*I29/100)+ROUND(H29,2),2)</f>
        <v>0</v>
      </c>
      <c r="K29" s="238">
        <f>ROUND(D29*J29,2)</f>
        <v>0</v>
      </c>
      <c r="L29" s="239" t="s">
        <v>23</v>
      </c>
    </row>
    <row r="30" spans="1:12" ht="45" x14ac:dyDescent="0.25">
      <c r="A30" s="240" t="s">
        <v>92</v>
      </c>
      <c r="B30" s="241" t="s">
        <v>93</v>
      </c>
      <c r="C30" s="242" t="s">
        <v>91</v>
      </c>
      <c r="D30" s="243">
        <v>9316.35</v>
      </c>
      <c r="E30" s="244">
        <v>12.43</v>
      </c>
      <c r="F30" s="245">
        <v>23.52</v>
      </c>
      <c r="G30" s="246">
        <v>15.35</v>
      </c>
      <c r="H30" s="247"/>
      <c r="I30" s="248">
        <f>ROUND('BDI principal'!D14,2)</f>
        <v>23.52</v>
      </c>
      <c r="J30" s="249">
        <f>ROUND((ROUND(H30,2)*I30/100)+ROUND(H30,2),2)</f>
        <v>0</v>
      </c>
      <c r="K30" s="250">
        <f>ROUND(D30*J30,2)</f>
        <v>0</v>
      </c>
      <c r="L30" s="251" t="s">
        <v>23</v>
      </c>
    </row>
    <row r="31" spans="1:12" ht="56.25" x14ac:dyDescent="0.25">
      <c r="A31" s="252" t="s">
        <v>94</v>
      </c>
      <c r="B31" s="253" t="s">
        <v>95</v>
      </c>
      <c r="C31" s="254" t="s">
        <v>55</v>
      </c>
      <c r="D31" s="255">
        <v>142</v>
      </c>
      <c r="E31" s="256">
        <v>127.92</v>
      </c>
      <c r="F31" s="257">
        <v>23.52</v>
      </c>
      <c r="G31" s="258">
        <v>158.01</v>
      </c>
      <c r="H31" s="259"/>
      <c r="I31" s="260">
        <f>ROUND('BDI principal'!D14,2)</f>
        <v>23.52</v>
      </c>
      <c r="J31" s="261">
        <f>ROUND((ROUND(H31,2)*I31/100)+ROUND(H31,2),2)</f>
        <v>0</v>
      </c>
      <c r="K31" s="262">
        <f>ROUND(D31*J31,2)</f>
        <v>0</v>
      </c>
      <c r="L31" s="263" t="s">
        <v>23</v>
      </c>
    </row>
    <row r="32" spans="1:12" ht="22.5" x14ac:dyDescent="0.25">
      <c r="A32" s="264" t="s">
        <v>96</v>
      </c>
      <c r="B32" s="265" t="s">
        <v>97</v>
      </c>
      <c r="C32" s="266" t="s">
        <v>84</v>
      </c>
      <c r="D32" s="267">
        <v>183.7</v>
      </c>
      <c r="E32" s="268">
        <v>545.80999999999995</v>
      </c>
      <c r="F32" s="269">
        <v>23.52</v>
      </c>
      <c r="G32" s="270">
        <v>674.18</v>
      </c>
      <c r="H32" s="271"/>
      <c r="I32" s="272">
        <f>ROUND('BDI principal'!D14,2)</f>
        <v>23.52</v>
      </c>
      <c r="J32" s="273">
        <f>ROUND((ROUND(H32,2)*I32/100)+ROUND(H32,2),2)</f>
        <v>0</v>
      </c>
      <c r="K32" s="274">
        <f>ROUND(D32*J32,2)</f>
        <v>0</v>
      </c>
      <c r="L32" s="275" t="s">
        <v>23</v>
      </c>
    </row>
    <row r="33" spans="1:12" x14ac:dyDescent="0.25">
      <c r="A33" s="276" t="s">
        <v>98</v>
      </c>
      <c r="B33" s="711" t="s">
        <v>99</v>
      </c>
      <c r="C33" s="712"/>
      <c r="D33" s="713"/>
      <c r="E33" s="714"/>
      <c r="F33" s="715"/>
      <c r="G33" s="716"/>
      <c r="H33" s="717"/>
      <c r="I33" s="277"/>
      <c r="J33" s="278"/>
      <c r="K33" s="279">
        <f>SUM(K34:K37)</f>
        <v>0</v>
      </c>
      <c r="L33" s="280" t="s">
        <v>36</v>
      </c>
    </row>
    <row r="34" spans="1:12" ht="33.75" x14ac:dyDescent="0.25">
      <c r="A34" s="281" t="s">
        <v>100</v>
      </c>
      <c r="B34" s="282" t="s">
        <v>101</v>
      </c>
      <c r="C34" s="283" t="s">
        <v>66</v>
      </c>
      <c r="D34" s="284">
        <v>176</v>
      </c>
      <c r="E34" s="285">
        <v>95.77</v>
      </c>
      <c r="F34" s="286">
        <v>23.52</v>
      </c>
      <c r="G34" s="287">
        <v>118.3</v>
      </c>
      <c r="H34" s="288"/>
      <c r="I34" s="289">
        <f>ROUND('BDI principal'!D14,2)</f>
        <v>23.52</v>
      </c>
      <c r="J34" s="290">
        <f>ROUND((ROUND(H34,2)*I34/100)+ROUND(H34,2),2)</f>
        <v>0</v>
      </c>
      <c r="K34" s="291">
        <f>ROUND(D34*J34,2)</f>
        <v>0</v>
      </c>
      <c r="L34" s="292" t="s">
        <v>23</v>
      </c>
    </row>
    <row r="35" spans="1:12" ht="56.25" x14ac:dyDescent="0.25">
      <c r="A35" s="293" t="s">
        <v>102</v>
      </c>
      <c r="B35" s="294" t="s">
        <v>103</v>
      </c>
      <c r="C35" s="295" t="s">
        <v>58</v>
      </c>
      <c r="D35" s="296">
        <v>5614.89</v>
      </c>
      <c r="E35" s="297">
        <v>283.60000000000002</v>
      </c>
      <c r="F35" s="298">
        <v>15.28</v>
      </c>
      <c r="G35" s="299">
        <v>326.93</v>
      </c>
      <c r="H35" s="300"/>
      <c r="I35" s="301">
        <f>'BDI equipamentos'!D14</f>
        <v>15.28</v>
      </c>
      <c r="J35" s="302">
        <f>ROUND((ROUND(H35,2)*I35/100)+ROUND(H35,2),2)</f>
        <v>0</v>
      </c>
      <c r="K35" s="303">
        <f>ROUND(D35*J35,2)</f>
        <v>0</v>
      </c>
      <c r="L35" s="304" t="s">
        <v>23</v>
      </c>
    </row>
    <row r="36" spans="1:12" ht="33.75" x14ac:dyDescent="0.25">
      <c r="A36" s="305" t="s">
        <v>104</v>
      </c>
      <c r="B36" s="306" t="s">
        <v>105</v>
      </c>
      <c r="C36" s="307" t="s">
        <v>58</v>
      </c>
      <c r="D36" s="308">
        <v>5614.89</v>
      </c>
      <c r="E36" s="309">
        <v>171.56</v>
      </c>
      <c r="F36" s="310">
        <v>15.28</v>
      </c>
      <c r="G36" s="311">
        <v>197.77</v>
      </c>
      <c r="H36" s="312"/>
      <c r="I36" s="313">
        <f>'BDI equipamentos'!D14</f>
        <v>15.28</v>
      </c>
      <c r="J36" s="314">
        <f>ROUND((ROUND(H36,2)*I36/100)+ROUND(H36,2),2)</f>
        <v>0</v>
      </c>
      <c r="K36" s="315">
        <f>ROUND(D36*J36,2)</f>
        <v>0</v>
      </c>
      <c r="L36" s="316" t="s">
        <v>23</v>
      </c>
    </row>
    <row r="37" spans="1:12" ht="56.25" x14ac:dyDescent="0.25">
      <c r="A37" s="317" t="s">
        <v>106</v>
      </c>
      <c r="B37" s="318" t="s">
        <v>107</v>
      </c>
      <c r="C37" s="319" t="s">
        <v>58</v>
      </c>
      <c r="D37" s="320">
        <v>5614.89</v>
      </c>
      <c r="E37" s="321">
        <v>32.700000000000003</v>
      </c>
      <c r="F37" s="322">
        <v>15.28</v>
      </c>
      <c r="G37" s="323">
        <v>37.700000000000003</v>
      </c>
      <c r="H37" s="324"/>
      <c r="I37" s="325">
        <f>'BDI equipamentos'!D14</f>
        <v>15.28</v>
      </c>
      <c r="J37" s="326">
        <f>ROUND((ROUND(H37,2)*I37/100)+ROUND(H37,2),2)</f>
        <v>0</v>
      </c>
      <c r="K37" s="327">
        <f>ROUND(D37*J37,2)</f>
        <v>0</v>
      </c>
      <c r="L37" s="328" t="s">
        <v>23</v>
      </c>
    </row>
    <row r="38" spans="1:12" x14ac:dyDescent="0.25">
      <c r="A38" s="329" t="s">
        <v>108</v>
      </c>
      <c r="B38" s="718" t="s">
        <v>109</v>
      </c>
      <c r="C38" s="719"/>
      <c r="D38" s="720"/>
      <c r="E38" s="721"/>
      <c r="F38" s="722"/>
      <c r="G38" s="723"/>
      <c r="H38" s="724"/>
      <c r="I38" s="330"/>
      <c r="J38" s="331"/>
      <c r="K38" s="332">
        <f>SUM(K39:K41)</f>
        <v>0</v>
      </c>
      <c r="L38" s="333" t="s">
        <v>36</v>
      </c>
    </row>
    <row r="39" spans="1:12" ht="33.75" x14ac:dyDescent="0.25">
      <c r="A39" s="334" t="s">
        <v>110</v>
      </c>
      <c r="B39" s="335" t="s">
        <v>111</v>
      </c>
      <c r="C39" s="336" t="s">
        <v>84</v>
      </c>
      <c r="D39" s="337">
        <v>151.6</v>
      </c>
      <c r="E39" s="338">
        <v>275.63</v>
      </c>
      <c r="F39" s="339">
        <v>23.52</v>
      </c>
      <c r="G39" s="340">
        <v>340.46</v>
      </c>
      <c r="H39" s="341"/>
      <c r="I39" s="342">
        <f>ROUND('BDI principal'!D14,2)</f>
        <v>23.52</v>
      </c>
      <c r="J39" s="343">
        <f>ROUND((ROUND(H39,2)*I39/100)+ROUND(H39,2),2)</f>
        <v>0</v>
      </c>
      <c r="K39" s="344">
        <f>ROUND(D39*J39,2)</f>
        <v>0</v>
      </c>
      <c r="L39" s="345" t="s">
        <v>23</v>
      </c>
    </row>
    <row r="40" spans="1:12" ht="45" x14ac:dyDescent="0.25">
      <c r="A40" s="346" t="s">
        <v>112</v>
      </c>
      <c r="B40" s="347" t="s">
        <v>113</v>
      </c>
      <c r="C40" s="348" t="s">
        <v>84</v>
      </c>
      <c r="D40" s="349">
        <v>45</v>
      </c>
      <c r="E40" s="350">
        <v>2150</v>
      </c>
      <c r="F40" s="351">
        <v>15.28</v>
      </c>
      <c r="G40" s="352">
        <v>2478.52</v>
      </c>
      <c r="H40" s="353"/>
      <c r="I40" s="354">
        <f>'BDI equipamentos'!D14</f>
        <v>15.28</v>
      </c>
      <c r="J40" s="355">
        <f>ROUND((ROUND(H40,2)*I40/100)+ROUND(H40,2),2)</f>
        <v>0</v>
      </c>
      <c r="K40" s="356">
        <f>ROUND(D40*J40,2)</f>
        <v>0</v>
      </c>
      <c r="L40" s="357" t="s">
        <v>23</v>
      </c>
    </row>
    <row r="41" spans="1:12" x14ac:dyDescent="0.25">
      <c r="A41" s="358" t="s">
        <v>114</v>
      </c>
      <c r="B41" s="359" t="s">
        <v>115</v>
      </c>
      <c r="C41" s="360" t="s">
        <v>84</v>
      </c>
      <c r="D41" s="361">
        <v>30.8</v>
      </c>
      <c r="E41" s="362">
        <v>950</v>
      </c>
      <c r="F41" s="363">
        <v>15.28</v>
      </c>
      <c r="G41" s="364">
        <v>1095.1600000000001</v>
      </c>
      <c r="H41" s="365"/>
      <c r="I41" s="366">
        <f>'BDI equipamentos'!D14</f>
        <v>15.28</v>
      </c>
      <c r="J41" s="367">
        <f>ROUND((ROUND(H41,2)*I41/100)+ROUND(H41,2),2)</f>
        <v>0</v>
      </c>
      <c r="K41" s="368">
        <f>ROUND(D41*J41,2)</f>
        <v>0</v>
      </c>
      <c r="L41" s="369" t="s">
        <v>23</v>
      </c>
    </row>
    <row r="42" spans="1:12" x14ac:dyDescent="0.25">
      <c r="A42" s="725" t="s">
        <v>116</v>
      </c>
      <c r="B42" s="676"/>
      <c r="C42" s="676"/>
      <c r="D42" s="676"/>
      <c r="E42" s="676"/>
      <c r="F42" s="676"/>
      <c r="G42" s="676"/>
      <c r="H42" s="676"/>
      <c r="I42" s="676"/>
      <c r="J42" s="726">
        <f>K8+K12+K18+K27+K33+K38</f>
        <v>0</v>
      </c>
      <c r="K42" s="676"/>
    </row>
    <row r="44" spans="1:12" x14ac:dyDescent="0.25">
      <c r="A44" s="727" t="s">
        <v>117</v>
      </c>
      <c r="B44" s="676"/>
      <c r="C44" s="676"/>
      <c r="D44" s="676"/>
      <c r="E44" s="676"/>
      <c r="F44" s="676"/>
    </row>
    <row r="45" spans="1:12" x14ac:dyDescent="0.25">
      <c r="A45" s="728" t="s">
        <v>118</v>
      </c>
      <c r="B45" s="676"/>
      <c r="C45" s="676"/>
      <c r="D45" s="676"/>
      <c r="E45" s="676"/>
      <c r="F45" s="676"/>
    </row>
    <row r="52" spans="5:9" x14ac:dyDescent="0.25">
      <c r="E52" s="729">
        <f>DADOS!C11</f>
        <v>0</v>
      </c>
      <c r="F52" s="729"/>
      <c r="G52" s="729"/>
      <c r="H52" s="729"/>
      <c r="I52" s="729"/>
    </row>
    <row r="53" spans="5:9" x14ac:dyDescent="0.25">
      <c r="E53" s="730">
        <f>DADOS!C12</f>
        <v>0</v>
      </c>
      <c r="F53" s="676"/>
      <c r="G53" s="676"/>
      <c r="H53" s="676"/>
      <c r="I53" s="676"/>
    </row>
  </sheetData>
  <sheetProtection password="BF59" sheet="1" objects="1" scenarios="1" selectLockedCells="1"/>
  <mergeCells count="16">
    <mergeCell ref="E53:I53"/>
    <mergeCell ref="A42:I42"/>
    <mergeCell ref="J42:K42"/>
    <mergeCell ref="A44:F44"/>
    <mergeCell ref="A45:F45"/>
    <mergeCell ref="E52:I52"/>
    <mergeCell ref="B12:H12"/>
    <mergeCell ref="B18:H18"/>
    <mergeCell ref="B27:H27"/>
    <mergeCell ref="B33:H33"/>
    <mergeCell ref="B38:H38"/>
    <mergeCell ref="B4:F4"/>
    <mergeCell ref="H4:I4"/>
    <mergeCell ref="B5:C5"/>
    <mergeCell ref="E5:G5"/>
    <mergeCell ref="B8:H8"/>
  </mergeCells>
  <pageMargins left="0.5" right="0.5" top="0.75" bottom="0.75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14"/>
  <sheetViews>
    <sheetView workbookViewId="0"/>
  </sheetViews>
  <sheetFormatPr defaultRowHeight="15" x14ac:dyDescent="0.25"/>
  <cols>
    <col min="1" max="1" width="10" customWidth="1"/>
    <col min="2" max="2" width="50" customWidth="1"/>
    <col min="3" max="29" width="15" customWidth="1"/>
  </cols>
  <sheetData>
    <row r="1" spans="1:29" x14ac:dyDescent="0.25">
      <c r="A1" s="370" t="s">
        <v>0</v>
      </c>
    </row>
    <row r="2" spans="1:29" x14ac:dyDescent="0.25">
      <c r="A2" s="370" t="s">
        <v>16</v>
      </c>
    </row>
    <row r="3" spans="1:29" x14ac:dyDescent="0.25">
      <c r="A3" s="370" t="s">
        <v>17</v>
      </c>
      <c r="B3" s="2" t="str">
        <f>DADOS!C3</f>
        <v>28/02/2023</v>
      </c>
    </row>
    <row r="4" spans="1:29" x14ac:dyDescent="0.25">
      <c r="A4" s="370" t="s">
        <v>18</v>
      </c>
      <c r="B4" s="731">
        <f>DADOS!C7</f>
        <v>0</v>
      </c>
      <c r="C4" s="676"/>
      <c r="D4" s="676"/>
      <c r="E4" s="676"/>
      <c r="F4" s="676"/>
      <c r="G4" s="370" t="s">
        <v>19</v>
      </c>
      <c r="H4" s="732" t="str">
        <f>DADOS!C9</f>
        <v/>
      </c>
      <c r="I4" s="676"/>
    </row>
    <row r="5" spans="1:29" x14ac:dyDescent="0.25">
      <c r="A5" s="370" t="s">
        <v>20</v>
      </c>
      <c r="B5" s="733" t="str">
        <f>DADOS!C8</f>
        <v/>
      </c>
      <c r="C5" s="731" t="s">
        <v>9</v>
      </c>
      <c r="D5" s="370" t="s">
        <v>21</v>
      </c>
      <c r="E5" s="731">
        <f>DADOS!C13</f>
        <v>0</v>
      </c>
      <c r="F5" s="731" t="s">
        <v>9</v>
      </c>
      <c r="G5" s="731" t="s">
        <v>9</v>
      </c>
      <c r="H5" s="370" t="s">
        <v>22</v>
      </c>
      <c r="I5" s="370">
        <f>DADOS!C14</f>
        <v>0</v>
      </c>
    </row>
    <row r="7" spans="1:29" x14ac:dyDescent="0.25">
      <c r="A7" s="371" t="s">
        <v>23</v>
      </c>
      <c r="B7" s="372" t="s">
        <v>36</v>
      </c>
      <c r="C7" s="373" t="s">
        <v>33</v>
      </c>
      <c r="D7" s="374" t="s">
        <v>119</v>
      </c>
      <c r="E7" s="375" t="s">
        <v>120</v>
      </c>
      <c r="F7" s="376" t="s">
        <v>121</v>
      </c>
      <c r="G7" s="377" t="s">
        <v>122</v>
      </c>
      <c r="H7" s="378" t="s">
        <v>123</v>
      </c>
      <c r="I7" s="379" t="s">
        <v>124</v>
      </c>
      <c r="J7" s="380" t="s">
        <v>125</v>
      </c>
      <c r="K7" s="381" t="s">
        <v>126</v>
      </c>
      <c r="L7" s="382" t="s">
        <v>127</v>
      </c>
      <c r="M7" s="383" t="s">
        <v>128</v>
      </c>
      <c r="N7" s="384" t="s">
        <v>129</v>
      </c>
      <c r="O7" s="385" t="s">
        <v>130</v>
      </c>
      <c r="P7" s="386" t="s">
        <v>131</v>
      </c>
      <c r="Q7" s="387" t="s">
        <v>132</v>
      </c>
      <c r="R7" s="388" t="s">
        <v>133</v>
      </c>
      <c r="S7" s="389" t="s">
        <v>134</v>
      </c>
      <c r="T7" s="390" t="s">
        <v>135</v>
      </c>
      <c r="U7" s="391" t="s">
        <v>136</v>
      </c>
      <c r="V7" s="392" t="s">
        <v>137</v>
      </c>
      <c r="W7" s="393" t="s">
        <v>138</v>
      </c>
      <c r="X7" s="394" t="s">
        <v>139</v>
      </c>
      <c r="Y7" s="395" t="s">
        <v>140</v>
      </c>
      <c r="Z7" s="396" t="s">
        <v>141</v>
      </c>
      <c r="AA7" s="397" t="s">
        <v>142</v>
      </c>
      <c r="AB7" s="398" t="s">
        <v>143</v>
      </c>
      <c r="AC7" s="399" t="s">
        <v>144</v>
      </c>
    </row>
    <row r="8" spans="1:29" x14ac:dyDescent="0.25">
      <c r="A8" s="400" t="s">
        <v>34</v>
      </c>
      <c r="B8" s="401" t="s">
        <v>35</v>
      </c>
      <c r="C8" s="673">
        <f>Orçamento!K8</f>
        <v>0</v>
      </c>
      <c r="D8" s="402">
        <v>2</v>
      </c>
      <c r="E8" s="403">
        <f t="shared" ref="E8:E13" si="0">C8*D8/100</f>
        <v>0</v>
      </c>
      <c r="F8" s="404">
        <v>4</v>
      </c>
      <c r="G8" s="405">
        <f t="shared" ref="G8:G13" si="1">C8*F8/100</f>
        <v>0</v>
      </c>
      <c r="H8" s="406">
        <v>5</v>
      </c>
      <c r="I8" s="407">
        <f t="shared" ref="I8:I13" si="2">C8*H8/100</f>
        <v>0</v>
      </c>
      <c r="J8" s="408">
        <v>10</v>
      </c>
      <c r="K8" s="409">
        <f t="shared" ref="K8:K13" si="3">C8*J8/100</f>
        <v>0</v>
      </c>
      <c r="L8" s="410">
        <v>14</v>
      </c>
      <c r="M8" s="411">
        <f t="shared" ref="M8:M13" si="4">C8*L8/100</f>
        <v>0</v>
      </c>
      <c r="N8" s="412">
        <v>11</v>
      </c>
      <c r="O8" s="413">
        <f t="shared" ref="O8:O13" si="5">C8*N8/100</f>
        <v>0</v>
      </c>
      <c r="P8" s="414">
        <v>9</v>
      </c>
      <c r="Q8" s="415">
        <f t="shared" ref="Q8:Q13" si="6">C8*P8/100</f>
        <v>0</v>
      </c>
      <c r="R8" s="416">
        <v>8</v>
      </c>
      <c r="S8" s="417">
        <f t="shared" ref="S8:S13" si="7">C8*R8/100</f>
        <v>0</v>
      </c>
      <c r="T8" s="418">
        <v>10</v>
      </c>
      <c r="U8" s="419">
        <f t="shared" ref="U8:U13" si="8">C8*T8/100</f>
        <v>0</v>
      </c>
      <c r="V8" s="420">
        <v>10</v>
      </c>
      <c r="W8" s="421">
        <f t="shared" ref="W8:W13" si="9">C8*V8/100</f>
        <v>0</v>
      </c>
      <c r="X8" s="422">
        <v>8</v>
      </c>
      <c r="Y8" s="423">
        <f t="shared" ref="Y8:Y13" si="10">C8*X8/100</f>
        <v>0</v>
      </c>
      <c r="Z8" s="424">
        <v>9</v>
      </c>
      <c r="AA8" s="425">
        <f t="shared" ref="AA8:AA13" si="11">C8*Z8/100</f>
        <v>0</v>
      </c>
      <c r="AB8" s="426">
        <f t="shared" ref="AB8:AC13" si="12">D8+F8+H8+J8+L8+N8+P8+R8+T8+V8+X8+Z8</f>
        <v>100</v>
      </c>
      <c r="AC8" s="427">
        <f t="shared" si="12"/>
        <v>0</v>
      </c>
    </row>
    <row r="9" spans="1:29" x14ac:dyDescent="0.25">
      <c r="A9" s="428" t="s">
        <v>46</v>
      </c>
      <c r="B9" s="429" t="s">
        <v>47</v>
      </c>
      <c r="C9" s="673">
        <f>Orçamento!K12</f>
        <v>0</v>
      </c>
      <c r="D9" s="430">
        <v>100</v>
      </c>
      <c r="E9" s="431">
        <f t="shared" si="0"/>
        <v>0</v>
      </c>
      <c r="F9" s="432">
        <v>0</v>
      </c>
      <c r="G9" s="433">
        <f t="shared" si="1"/>
        <v>0</v>
      </c>
      <c r="H9" s="434">
        <v>0</v>
      </c>
      <c r="I9" s="435">
        <f t="shared" si="2"/>
        <v>0</v>
      </c>
      <c r="J9" s="436">
        <v>0</v>
      </c>
      <c r="K9" s="437">
        <f t="shared" si="3"/>
        <v>0</v>
      </c>
      <c r="L9" s="438">
        <v>0</v>
      </c>
      <c r="M9" s="439">
        <f t="shared" si="4"/>
        <v>0</v>
      </c>
      <c r="N9" s="440">
        <v>0</v>
      </c>
      <c r="O9" s="441">
        <f t="shared" si="5"/>
        <v>0</v>
      </c>
      <c r="P9" s="442">
        <v>0</v>
      </c>
      <c r="Q9" s="443">
        <f t="shared" si="6"/>
        <v>0</v>
      </c>
      <c r="R9" s="444">
        <v>0</v>
      </c>
      <c r="S9" s="445">
        <f t="shared" si="7"/>
        <v>0</v>
      </c>
      <c r="T9" s="446">
        <v>0</v>
      </c>
      <c r="U9" s="447">
        <f t="shared" si="8"/>
        <v>0</v>
      </c>
      <c r="V9" s="448">
        <v>0</v>
      </c>
      <c r="W9" s="449">
        <f t="shared" si="9"/>
        <v>0</v>
      </c>
      <c r="X9" s="450">
        <v>0</v>
      </c>
      <c r="Y9" s="451">
        <f t="shared" si="10"/>
        <v>0</v>
      </c>
      <c r="Z9" s="452">
        <v>0</v>
      </c>
      <c r="AA9" s="453">
        <f t="shared" si="11"/>
        <v>0</v>
      </c>
      <c r="AB9" s="454">
        <f t="shared" si="12"/>
        <v>100</v>
      </c>
      <c r="AC9" s="455">
        <f t="shared" si="12"/>
        <v>0</v>
      </c>
    </row>
    <row r="10" spans="1:29" x14ac:dyDescent="0.25">
      <c r="A10" s="456" t="s">
        <v>62</v>
      </c>
      <c r="B10" s="457" t="s">
        <v>63</v>
      </c>
      <c r="C10" s="673">
        <f>Orçamento!K18</f>
        <v>0</v>
      </c>
      <c r="D10" s="458">
        <v>20</v>
      </c>
      <c r="E10" s="459">
        <f t="shared" si="0"/>
        <v>0</v>
      </c>
      <c r="F10" s="460">
        <v>20</v>
      </c>
      <c r="G10" s="461">
        <f t="shared" si="1"/>
        <v>0</v>
      </c>
      <c r="H10" s="462">
        <v>10</v>
      </c>
      <c r="I10" s="463">
        <f t="shared" si="2"/>
        <v>0</v>
      </c>
      <c r="J10" s="464">
        <v>10</v>
      </c>
      <c r="K10" s="465">
        <f t="shared" si="3"/>
        <v>0</v>
      </c>
      <c r="L10" s="466">
        <v>10</v>
      </c>
      <c r="M10" s="467">
        <f t="shared" si="4"/>
        <v>0</v>
      </c>
      <c r="N10" s="468">
        <v>10</v>
      </c>
      <c r="O10" s="469">
        <f t="shared" si="5"/>
        <v>0</v>
      </c>
      <c r="P10" s="470">
        <v>10</v>
      </c>
      <c r="Q10" s="471">
        <f t="shared" si="6"/>
        <v>0</v>
      </c>
      <c r="R10" s="472">
        <v>10</v>
      </c>
      <c r="S10" s="473">
        <f t="shared" si="7"/>
        <v>0</v>
      </c>
      <c r="T10" s="474">
        <v>0</v>
      </c>
      <c r="U10" s="475">
        <f t="shared" si="8"/>
        <v>0</v>
      </c>
      <c r="V10" s="476">
        <v>0</v>
      </c>
      <c r="W10" s="477">
        <f t="shared" si="9"/>
        <v>0</v>
      </c>
      <c r="X10" s="478">
        <v>0</v>
      </c>
      <c r="Y10" s="479">
        <f t="shared" si="10"/>
        <v>0</v>
      </c>
      <c r="Z10" s="480">
        <v>0</v>
      </c>
      <c r="AA10" s="481">
        <f t="shared" si="11"/>
        <v>0</v>
      </c>
      <c r="AB10" s="482">
        <f t="shared" si="12"/>
        <v>100</v>
      </c>
      <c r="AC10" s="483">
        <f t="shared" si="12"/>
        <v>0</v>
      </c>
    </row>
    <row r="11" spans="1:29" x14ac:dyDescent="0.25">
      <c r="A11" s="484" t="s">
        <v>85</v>
      </c>
      <c r="B11" s="485" t="s">
        <v>86</v>
      </c>
      <c r="C11" s="673">
        <f>Orçamento!K27</f>
        <v>0</v>
      </c>
      <c r="D11" s="486">
        <v>0</v>
      </c>
      <c r="E11" s="487">
        <f t="shared" si="0"/>
        <v>0</v>
      </c>
      <c r="F11" s="488">
        <v>30</v>
      </c>
      <c r="G11" s="489">
        <f t="shared" si="1"/>
        <v>0</v>
      </c>
      <c r="H11" s="490">
        <v>20</v>
      </c>
      <c r="I11" s="491">
        <f t="shared" si="2"/>
        <v>0</v>
      </c>
      <c r="J11" s="492">
        <v>0</v>
      </c>
      <c r="K11" s="493">
        <f t="shared" si="3"/>
        <v>0</v>
      </c>
      <c r="L11" s="494">
        <v>30</v>
      </c>
      <c r="M11" s="495">
        <f t="shared" si="4"/>
        <v>0</v>
      </c>
      <c r="N11" s="496">
        <v>20</v>
      </c>
      <c r="O11" s="497">
        <f t="shared" si="5"/>
        <v>0</v>
      </c>
      <c r="P11" s="498">
        <v>0</v>
      </c>
      <c r="Q11" s="499">
        <f t="shared" si="6"/>
        <v>0</v>
      </c>
      <c r="R11" s="500">
        <v>0</v>
      </c>
      <c r="S11" s="501">
        <f t="shared" si="7"/>
        <v>0</v>
      </c>
      <c r="T11" s="502">
        <v>0</v>
      </c>
      <c r="U11" s="503">
        <f t="shared" si="8"/>
        <v>0</v>
      </c>
      <c r="V11" s="504">
        <v>0</v>
      </c>
      <c r="W11" s="505">
        <f t="shared" si="9"/>
        <v>0</v>
      </c>
      <c r="X11" s="506">
        <v>0</v>
      </c>
      <c r="Y11" s="507">
        <f t="shared" si="10"/>
        <v>0</v>
      </c>
      <c r="Z11" s="508">
        <v>0</v>
      </c>
      <c r="AA11" s="509">
        <f t="shared" si="11"/>
        <v>0</v>
      </c>
      <c r="AB11" s="510">
        <f t="shared" si="12"/>
        <v>100</v>
      </c>
      <c r="AC11" s="511">
        <f t="shared" si="12"/>
        <v>0</v>
      </c>
    </row>
    <row r="12" spans="1:29" x14ac:dyDescent="0.25">
      <c r="A12" s="512" t="s">
        <v>98</v>
      </c>
      <c r="B12" s="513" t="s">
        <v>99</v>
      </c>
      <c r="C12" s="673">
        <f>Orçamento!K33</f>
        <v>0</v>
      </c>
      <c r="D12" s="514">
        <v>0</v>
      </c>
      <c r="E12" s="515">
        <f t="shared" si="0"/>
        <v>0</v>
      </c>
      <c r="F12" s="516">
        <v>0</v>
      </c>
      <c r="G12" s="517">
        <f t="shared" si="1"/>
        <v>0</v>
      </c>
      <c r="H12" s="518">
        <v>0</v>
      </c>
      <c r="I12" s="519">
        <f t="shared" si="2"/>
        <v>0</v>
      </c>
      <c r="J12" s="520">
        <v>10</v>
      </c>
      <c r="K12" s="521">
        <f t="shared" si="3"/>
        <v>0</v>
      </c>
      <c r="L12" s="522">
        <v>10</v>
      </c>
      <c r="M12" s="523">
        <f t="shared" si="4"/>
        <v>0</v>
      </c>
      <c r="N12" s="524">
        <v>10</v>
      </c>
      <c r="O12" s="525">
        <f t="shared" si="5"/>
        <v>0</v>
      </c>
      <c r="P12" s="526">
        <v>10</v>
      </c>
      <c r="Q12" s="527">
        <f t="shared" si="6"/>
        <v>0</v>
      </c>
      <c r="R12" s="528">
        <v>10</v>
      </c>
      <c r="S12" s="529">
        <f t="shared" si="7"/>
        <v>0</v>
      </c>
      <c r="T12" s="530">
        <v>15</v>
      </c>
      <c r="U12" s="531">
        <f t="shared" si="8"/>
        <v>0</v>
      </c>
      <c r="V12" s="532">
        <v>15</v>
      </c>
      <c r="W12" s="533">
        <f t="shared" si="9"/>
        <v>0</v>
      </c>
      <c r="X12" s="534">
        <v>10</v>
      </c>
      <c r="Y12" s="535">
        <f t="shared" si="10"/>
        <v>0</v>
      </c>
      <c r="Z12" s="536">
        <v>10</v>
      </c>
      <c r="AA12" s="537">
        <f t="shared" si="11"/>
        <v>0</v>
      </c>
      <c r="AB12" s="538">
        <f t="shared" si="12"/>
        <v>100</v>
      </c>
      <c r="AC12" s="539">
        <f t="shared" si="12"/>
        <v>0</v>
      </c>
    </row>
    <row r="13" spans="1:29" x14ac:dyDescent="0.25">
      <c r="A13" s="540" t="s">
        <v>108</v>
      </c>
      <c r="B13" s="541" t="s">
        <v>109</v>
      </c>
      <c r="C13" s="673">
        <f>Orçamento!K38</f>
        <v>0</v>
      </c>
      <c r="D13" s="542">
        <v>12</v>
      </c>
      <c r="E13" s="543">
        <f t="shared" si="0"/>
        <v>0</v>
      </c>
      <c r="F13" s="544">
        <v>13</v>
      </c>
      <c r="G13" s="545">
        <f t="shared" si="1"/>
        <v>0</v>
      </c>
      <c r="H13" s="546">
        <v>25</v>
      </c>
      <c r="I13" s="547">
        <f t="shared" si="2"/>
        <v>0</v>
      </c>
      <c r="J13" s="548">
        <v>25</v>
      </c>
      <c r="K13" s="549">
        <f t="shared" si="3"/>
        <v>0</v>
      </c>
      <c r="L13" s="550">
        <v>25</v>
      </c>
      <c r="M13" s="551">
        <f t="shared" si="4"/>
        <v>0</v>
      </c>
      <c r="N13" s="552">
        <v>0</v>
      </c>
      <c r="O13" s="553">
        <f t="shared" si="5"/>
        <v>0</v>
      </c>
      <c r="P13" s="554">
        <v>0</v>
      </c>
      <c r="Q13" s="555">
        <f t="shared" si="6"/>
        <v>0</v>
      </c>
      <c r="R13" s="556">
        <v>0</v>
      </c>
      <c r="S13" s="557">
        <f t="shared" si="7"/>
        <v>0</v>
      </c>
      <c r="T13" s="558">
        <v>0</v>
      </c>
      <c r="U13" s="559">
        <f t="shared" si="8"/>
        <v>0</v>
      </c>
      <c r="V13" s="560">
        <v>0</v>
      </c>
      <c r="W13" s="561">
        <f t="shared" si="9"/>
        <v>0</v>
      </c>
      <c r="X13" s="562">
        <v>0</v>
      </c>
      <c r="Y13" s="563">
        <f t="shared" si="10"/>
        <v>0</v>
      </c>
      <c r="Z13" s="564">
        <v>0</v>
      </c>
      <c r="AA13" s="565">
        <f t="shared" si="11"/>
        <v>0</v>
      </c>
      <c r="AB13" s="566">
        <f t="shared" si="12"/>
        <v>100</v>
      </c>
      <c r="AC13" s="567">
        <f t="shared" si="12"/>
        <v>0</v>
      </c>
    </row>
    <row r="14" spans="1:29" x14ac:dyDescent="0.25">
      <c r="A14" s="758" t="s">
        <v>145</v>
      </c>
      <c r="B14" s="759"/>
      <c r="C14" s="568">
        <f>SUM(C8:C13)</f>
        <v>0</v>
      </c>
      <c r="D14" s="734">
        <f>SUM(E8:E13)</f>
        <v>0</v>
      </c>
      <c r="E14" s="735"/>
      <c r="F14" s="736">
        <f>SUM(G8:G13)</f>
        <v>0</v>
      </c>
      <c r="G14" s="737"/>
      <c r="H14" s="738">
        <f>SUM(I8:I13)</f>
        <v>0</v>
      </c>
      <c r="I14" s="739"/>
      <c r="J14" s="740">
        <f>SUM(K8:K13)</f>
        <v>0</v>
      </c>
      <c r="K14" s="741"/>
      <c r="L14" s="742">
        <f>SUM(M8:M13)</f>
        <v>0</v>
      </c>
      <c r="M14" s="743"/>
      <c r="N14" s="744">
        <f>SUM(O8:O13)</f>
        <v>0</v>
      </c>
      <c r="O14" s="745"/>
      <c r="P14" s="746">
        <f>SUM(Q8:Q13)</f>
        <v>0</v>
      </c>
      <c r="Q14" s="747"/>
      <c r="R14" s="748">
        <f>SUM(S8:S13)</f>
        <v>0</v>
      </c>
      <c r="S14" s="749"/>
      <c r="T14" s="750">
        <f>SUM(U8:U13)</f>
        <v>0</v>
      </c>
      <c r="U14" s="751"/>
      <c r="V14" s="752">
        <f>SUM(W8:W13)</f>
        <v>0</v>
      </c>
      <c r="W14" s="753"/>
      <c r="X14" s="754">
        <f>SUM(Y8:Y13)</f>
        <v>0</v>
      </c>
      <c r="Y14" s="755"/>
      <c r="Z14" s="756">
        <f>SUM(AA8:AA13)</f>
        <v>0</v>
      </c>
      <c r="AA14" s="757"/>
      <c r="AB14" s="569" t="e">
        <f>(AC14/C14)*100</f>
        <v>#DIV/0!</v>
      </c>
      <c r="AC14" s="570">
        <f>SUM(AC8:AC13)</f>
        <v>0</v>
      </c>
    </row>
  </sheetData>
  <sheetProtection password="BF59" sheet="1" objects="1" scenarios="1" selectLockedCells="1"/>
  <mergeCells count="17">
    <mergeCell ref="T14:U14"/>
    <mergeCell ref="V14:W14"/>
    <mergeCell ref="X14:Y14"/>
    <mergeCell ref="Z14:AA14"/>
    <mergeCell ref="A14:B14"/>
    <mergeCell ref="J14:K14"/>
    <mergeCell ref="L14:M14"/>
    <mergeCell ref="N14:O14"/>
    <mergeCell ref="P14:Q14"/>
    <mergeCell ref="R14:S14"/>
    <mergeCell ref="B4:F4"/>
    <mergeCell ref="H4:I4"/>
    <mergeCell ref="B5:C5"/>
    <mergeCell ref="E5:G5"/>
    <mergeCell ref="D14:E14"/>
    <mergeCell ref="F14:G14"/>
    <mergeCell ref="H14:I14"/>
  </mergeCells>
  <pageMargins left="0.5" right="0.5" top="0.75" bottom="0.75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571" t="s">
        <v>0</v>
      </c>
    </row>
    <row r="2" spans="1:10" x14ac:dyDescent="0.25">
      <c r="A2" s="571" t="s">
        <v>16</v>
      </c>
    </row>
    <row r="3" spans="1:10" x14ac:dyDescent="0.25">
      <c r="A3" s="571" t="s">
        <v>17</v>
      </c>
      <c r="B3" s="2" t="str">
        <f>DADOS!C3</f>
        <v>28/02/2023</v>
      </c>
    </row>
    <row r="4" spans="1:10" x14ac:dyDescent="0.25">
      <c r="A4" s="571" t="s">
        <v>18</v>
      </c>
      <c r="B4" s="760">
        <f>DADOS!C7</f>
        <v>0</v>
      </c>
      <c r="C4" s="676"/>
      <c r="D4" s="676"/>
      <c r="E4" s="676"/>
      <c r="F4" s="676"/>
      <c r="G4" s="571" t="s">
        <v>19</v>
      </c>
      <c r="H4" s="761" t="str">
        <f>DADOS!C9</f>
        <v/>
      </c>
      <c r="I4" s="676"/>
    </row>
    <row r="5" spans="1:10" x14ac:dyDescent="0.25">
      <c r="A5" s="571" t="s">
        <v>20</v>
      </c>
      <c r="B5" s="762" t="str">
        <f>DADOS!C8</f>
        <v/>
      </c>
      <c r="C5" s="760" t="s">
        <v>9</v>
      </c>
      <c r="D5" s="571" t="s">
        <v>21</v>
      </c>
      <c r="E5" s="760">
        <f>DADOS!C13</f>
        <v>0</v>
      </c>
      <c r="F5" s="760" t="s">
        <v>9</v>
      </c>
      <c r="G5" s="760" t="s">
        <v>9</v>
      </c>
      <c r="H5" s="571" t="s">
        <v>22</v>
      </c>
      <c r="I5" s="571">
        <f>DADOS!C14</f>
        <v>0</v>
      </c>
    </row>
    <row r="7" spans="1:10" x14ac:dyDescent="0.25">
      <c r="A7" s="572" t="s">
        <v>23</v>
      </c>
      <c r="B7" s="573" t="s">
        <v>146</v>
      </c>
      <c r="C7" s="574" t="s">
        <v>147</v>
      </c>
      <c r="D7" s="575" t="s">
        <v>148</v>
      </c>
      <c r="E7" s="763" t="s">
        <v>149</v>
      </c>
      <c r="F7" s="764"/>
      <c r="G7" s="765"/>
      <c r="H7" s="766"/>
      <c r="I7" s="767"/>
    </row>
    <row r="8" spans="1:10" x14ac:dyDescent="0.25">
      <c r="A8" s="576" t="s">
        <v>150</v>
      </c>
      <c r="B8" s="577">
        <v>3.43</v>
      </c>
      <c r="C8" s="578">
        <v>6.71</v>
      </c>
      <c r="D8" s="579">
        <v>4.93</v>
      </c>
      <c r="E8" s="768" t="s">
        <v>151</v>
      </c>
      <c r="F8" s="769"/>
      <c r="G8" s="770"/>
      <c r="H8" s="771"/>
      <c r="I8" s="772"/>
      <c r="J8" s="580">
        <f t="shared" ref="J8:J13" si="0">D8/100</f>
        <v>4.9299999999999997E-2</v>
      </c>
    </row>
    <row r="9" spans="1:10" x14ac:dyDescent="0.25">
      <c r="A9" s="581" t="s">
        <v>152</v>
      </c>
      <c r="B9" s="582">
        <v>0.28000000000000003</v>
      </c>
      <c r="C9" s="583">
        <v>0.75</v>
      </c>
      <c r="D9" s="584">
        <v>0.49</v>
      </c>
      <c r="E9" s="773" t="s">
        <v>153</v>
      </c>
      <c r="F9" s="774"/>
      <c r="G9" s="775"/>
      <c r="H9" s="776"/>
      <c r="I9" s="777"/>
      <c r="J9" s="585">
        <f t="shared" si="0"/>
        <v>4.8999999999999998E-3</v>
      </c>
    </row>
    <row r="10" spans="1:10" x14ac:dyDescent="0.25">
      <c r="A10" s="586" t="s">
        <v>154</v>
      </c>
      <c r="B10" s="587">
        <v>1</v>
      </c>
      <c r="C10" s="588">
        <v>1.74</v>
      </c>
      <c r="D10" s="589">
        <v>1.39</v>
      </c>
      <c r="E10" s="778" t="s">
        <v>155</v>
      </c>
      <c r="F10" s="779"/>
      <c r="G10" s="780"/>
      <c r="H10" s="781"/>
      <c r="I10" s="782"/>
      <c r="J10" s="590">
        <f t="shared" si="0"/>
        <v>1.3899999999999999E-2</v>
      </c>
    </row>
    <row r="11" spans="1:10" x14ac:dyDescent="0.25">
      <c r="A11" s="591" t="s">
        <v>156</v>
      </c>
      <c r="B11" s="592">
        <v>0.94</v>
      </c>
      <c r="C11" s="593">
        <v>1.17</v>
      </c>
      <c r="D11" s="594">
        <v>0.99</v>
      </c>
      <c r="E11" s="783" t="s">
        <v>157</v>
      </c>
      <c r="F11" s="784"/>
      <c r="G11" s="785"/>
      <c r="H11" s="786"/>
      <c r="I11" s="787"/>
      <c r="J11" s="595">
        <f t="shared" si="0"/>
        <v>9.8999999999999991E-3</v>
      </c>
    </row>
    <row r="12" spans="1:10" x14ac:dyDescent="0.25">
      <c r="A12" s="596" t="s">
        <v>158</v>
      </c>
      <c r="B12" s="597">
        <v>6.74</v>
      </c>
      <c r="C12" s="598">
        <v>9.4</v>
      </c>
      <c r="D12" s="599">
        <v>8.0399999999999991</v>
      </c>
      <c r="E12" s="788" t="s">
        <v>159</v>
      </c>
      <c r="F12" s="789"/>
      <c r="G12" s="790"/>
      <c r="H12" s="791"/>
      <c r="I12" s="792"/>
      <c r="J12" s="600">
        <f t="shared" si="0"/>
        <v>8.0399999999999985E-2</v>
      </c>
    </row>
    <row r="13" spans="1:10" x14ac:dyDescent="0.25">
      <c r="A13" s="601" t="s">
        <v>160</v>
      </c>
      <c r="B13" s="602">
        <v>5.65</v>
      </c>
      <c r="C13" s="603">
        <v>10.65</v>
      </c>
      <c r="D13" s="604">
        <f>I15+I18+I19</f>
        <v>5.65</v>
      </c>
      <c r="E13" s="793" t="s">
        <v>161</v>
      </c>
      <c r="F13" s="794"/>
      <c r="G13" s="795"/>
      <c r="H13" s="796"/>
      <c r="I13" s="797"/>
      <c r="J13" s="605">
        <f t="shared" si="0"/>
        <v>5.6500000000000002E-2</v>
      </c>
    </row>
    <row r="14" spans="1:10" x14ac:dyDescent="0.25">
      <c r="C14" s="606" t="s">
        <v>162</v>
      </c>
      <c r="D14" s="607">
        <f>ROUND(((((1+J8+J9+J10)*(1+J11)*(1+J12)/(1-J15-J18))-1)*100),2)</f>
        <v>23.52</v>
      </c>
    </row>
    <row r="15" spans="1:10" x14ac:dyDescent="0.25">
      <c r="F15" s="798" t="s">
        <v>163</v>
      </c>
      <c r="G15" s="799"/>
      <c r="H15" s="800"/>
      <c r="I15" s="608">
        <v>3.65</v>
      </c>
      <c r="J15" s="609">
        <f>I15/100</f>
        <v>3.6499999999999998E-2</v>
      </c>
    </row>
    <row r="16" spans="1:10" x14ac:dyDescent="0.25">
      <c r="F16" s="801" t="s">
        <v>164</v>
      </c>
      <c r="G16" s="802"/>
      <c r="H16" s="803"/>
      <c r="I16" s="610">
        <v>2</v>
      </c>
      <c r="J16" s="611">
        <f>I16/100</f>
        <v>0.02</v>
      </c>
    </row>
    <row r="17" spans="5:10" x14ac:dyDescent="0.25">
      <c r="F17" s="804" t="s">
        <v>165</v>
      </c>
      <c r="G17" s="805"/>
      <c r="H17" s="806"/>
      <c r="I17" s="612">
        <v>100</v>
      </c>
    </row>
    <row r="18" spans="5:10" x14ac:dyDescent="0.25">
      <c r="F18" s="807" t="s">
        <v>166</v>
      </c>
      <c r="G18" s="808"/>
      <c r="H18" s="809"/>
      <c r="I18" s="613">
        <f>((I17*I16)/100)</f>
        <v>2</v>
      </c>
      <c r="J18" s="614">
        <f>I18/100</f>
        <v>0.02</v>
      </c>
    </row>
    <row r="19" spans="5:10" x14ac:dyDescent="0.25">
      <c r="F19" s="810" t="s">
        <v>167</v>
      </c>
      <c r="G19" s="811"/>
      <c r="H19" s="812"/>
      <c r="I19" s="615">
        <v>0</v>
      </c>
    </row>
    <row r="29" spans="5:10" x14ac:dyDescent="0.25">
      <c r="E29" s="813">
        <f>DADOS!C11</f>
        <v>0</v>
      </c>
      <c r="F29" s="813"/>
      <c r="G29" s="813"/>
      <c r="H29" s="813"/>
      <c r="I29" s="813"/>
    </row>
    <row r="30" spans="5:10" x14ac:dyDescent="0.25">
      <c r="E30" s="814">
        <f>DADOS!C12</f>
        <v>0</v>
      </c>
      <c r="F30" s="676"/>
      <c r="G30" s="676"/>
      <c r="H30" s="676"/>
      <c r="I30" s="676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616" t="s">
        <v>0</v>
      </c>
    </row>
    <row r="2" spans="1:10" x14ac:dyDescent="0.25">
      <c r="A2" s="616" t="s">
        <v>16</v>
      </c>
    </row>
    <row r="3" spans="1:10" x14ac:dyDescent="0.25">
      <c r="A3" s="616" t="s">
        <v>17</v>
      </c>
      <c r="B3" s="2" t="str">
        <f>DADOS!C3</f>
        <v>28/02/2023</v>
      </c>
    </row>
    <row r="4" spans="1:10" x14ac:dyDescent="0.25">
      <c r="A4" s="616" t="s">
        <v>18</v>
      </c>
      <c r="B4" s="815">
        <f>DADOS!C7</f>
        <v>0</v>
      </c>
      <c r="C4" s="676"/>
      <c r="D4" s="676"/>
      <c r="E4" s="676"/>
      <c r="F4" s="676"/>
      <c r="G4" s="616" t="s">
        <v>19</v>
      </c>
      <c r="H4" s="816" t="str">
        <f>DADOS!C9</f>
        <v/>
      </c>
      <c r="I4" s="676"/>
    </row>
    <row r="5" spans="1:10" x14ac:dyDescent="0.25">
      <c r="A5" s="616" t="s">
        <v>20</v>
      </c>
      <c r="B5" s="817" t="str">
        <f>DADOS!C8</f>
        <v/>
      </c>
      <c r="C5" s="815" t="s">
        <v>9</v>
      </c>
      <c r="D5" s="616" t="s">
        <v>21</v>
      </c>
      <c r="E5" s="815">
        <f>DADOS!C13</f>
        <v>0</v>
      </c>
      <c r="F5" s="815" t="s">
        <v>9</v>
      </c>
      <c r="G5" s="815" t="s">
        <v>9</v>
      </c>
      <c r="H5" s="616" t="s">
        <v>22</v>
      </c>
      <c r="I5" s="616">
        <f>DADOS!C14</f>
        <v>0</v>
      </c>
    </row>
    <row r="7" spans="1:10" x14ac:dyDescent="0.25">
      <c r="A7" s="617" t="s">
        <v>23</v>
      </c>
      <c r="B7" s="618" t="s">
        <v>146</v>
      </c>
      <c r="C7" s="619" t="s">
        <v>147</v>
      </c>
      <c r="D7" s="620" t="s">
        <v>148</v>
      </c>
      <c r="E7" s="818" t="s">
        <v>149</v>
      </c>
      <c r="F7" s="819"/>
      <c r="G7" s="820"/>
      <c r="H7" s="821"/>
      <c r="I7" s="822"/>
    </row>
    <row r="8" spans="1:10" x14ac:dyDescent="0.25">
      <c r="A8" s="621" t="s">
        <v>150</v>
      </c>
      <c r="B8" s="622">
        <v>1.5</v>
      </c>
      <c r="C8" s="623">
        <v>4.49</v>
      </c>
      <c r="D8" s="624">
        <v>3.45</v>
      </c>
      <c r="E8" s="823" t="s">
        <v>151</v>
      </c>
      <c r="F8" s="824"/>
      <c r="G8" s="825"/>
      <c r="H8" s="826"/>
      <c r="I8" s="827"/>
      <c r="J8" s="625">
        <f t="shared" ref="J8:J13" si="0">D8/100</f>
        <v>3.4500000000000003E-2</v>
      </c>
    </row>
    <row r="9" spans="1:10" x14ac:dyDescent="0.25">
      <c r="A9" s="626" t="s">
        <v>152</v>
      </c>
      <c r="B9" s="627">
        <v>0.3</v>
      </c>
      <c r="C9" s="628">
        <v>0.82</v>
      </c>
      <c r="D9" s="629">
        <v>0.48</v>
      </c>
      <c r="E9" s="828" t="s">
        <v>153</v>
      </c>
      <c r="F9" s="829"/>
      <c r="G9" s="830"/>
      <c r="H9" s="831"/>
      <c r="I9" s="832"/>
      <c r="J9" s="630">
        <f t="shared" si="0"/>
        <v>4.7999999999999996E-3</v>
      </c>
    </row>
    <row r="10" spans="1:10" x14ac:dyDescent="0.25">
      <c r="A10" s="631" t="s">
        <v>154</v>
      </c>
      <c r="B10" s="632">
        <v>0.56000000000000005</v>
      </c>
      <c r="C10" s="633">
        <v>0.89</v>
      </c>
      <c r="D10" s="634">
        <v>0.85</v>
      </c>
      <c r="E10" s="833" t="s">
        <v>155</v>
      </c>
      <c r="F10" s="834"/>
      <c r="G10" s="835"/>
      <c r="H10" s="836"/>
      <c r="I10" s="837"/>
      <c r="J10" s="635">
        <f t="shared" si="0"/>
        <v>8.5000000000000006E-3</v>
      </c>
    </row>
    <row r="11" spans="1:10" x14ac:dyDescent="0.25">
      <c r="A11" s="636" t="s">
        <v>156</v>
      </c>
      <c r="B11" s="637">
        <v>0.85</v>
      </c>
      <c r="C11" s="638">
        <v>1.1100000000000001</v>
      </c>
      <c r="D11" s="639">
        <v>0.85</v>
      </c>
      <c r="E11" s="838" t="s">
        <v>157</v>
      </c>
      <c r="F11" s="839"/>
      <c r="G11" s="840"/>
      <c r="H11" s="841"/>
      <c r="I11" s="842"/>
      <c r="J11" s="640">
        <f t="shared" si="0"/>
        <v>8.5000000000000006E-3</v>
      </c>
    </row>
    <row r="12" spans="1:10" x14ac:dyDescent="0.25">
      <c r="A12" s="641" t="s">
        <v>158</v>
      </c>
      <c r="B12" s="642">
        <v>3.5</v>
      </c>
      <c r="C12" s="643">
        <v>6.22</v>
      </c>
      <c r="D12" s="644">
        <v>5.1100000000000003</v>
      </c>
      <c r="E12" s="843" t="s">
        <v>159</v>
      </c>
      <c r="F12" s="844"/>
      <c r="G12" s="845"/>
      <c r="H12" s="846"/>
      <c r="I12" s="847"/>
      <c r="J12" s="645">
        <f t="shared" si="0"/>
        <v>5.1100000000000007E-2</v>
      </c>
    </row>
    <row r="13" spans="1:10" x14ac:dyDescent="0.25">
      <c r="A13" s="646" t="s">
        <v>160</v>
      </c>
      <c r="B13" s="647">
        <v>5.65</v>
      </c>
      <c r="C13" s="648">
        <v>10.65</v>
      </c>
      <c r="D13" s="649">
        <f>I15+I18+I19</f>
        <v>3.65</v>
      </c>
      <c r="E13" s="848" t="s">
        <v>161</v>
      </c>
      <c r="F13" s="849"/>
      <c r="G13" s="850"/>
      <c r="H13" s="851"/>
      <c r="I13" s="852"/>
      <c r="J13" s="650">
        <f t="shared" si="0"/>
        <v>3.6499999999999998E-2</v>
      </c>
    </row>
    <row r="14" spans="1:10" x14ac:dyDescent="0.25">
      <c r="C14" s="651" t="s">
        <v>162</v>
      </c>
      <c r="D14" s="652">
        <f>ROUND(((((1+J8+J9+J10)*(1+J11)*(1+J12)/(1-J15))-1)*100),2)</f>
        <v>15.28</v>
      </c>
    </row>
    <row r="15" spans="1:10" x14ac:dyDescent="0.25">
      <c r="F15" s="853" t="s">
        <v>163</v>
      </c>
      <c r="G15" s="854"/>
      <c r="H15" s="855"/>
      <c r="I15" s="653">
        <v>3.65</v>
      </c>
      <c r="J15" s="654">
        <f>I15/100</f>
        <v>3.6499999999999998E-2</v>
      </c>
    </row>
    <row r="16" spans="1:10" x14ac:dyDescent="0.25">
      <c r="F16" s="856" t="s">
        <v>167</v>
      </c>
      <c r="G16" s="857"/>
      <c r="H16" s="858"/>
      <c r="I16" s="655">
        <v>0</v>
      </c>
    </row>
    <row r="26" spans="5:9" x14ac:dyDescent="0.25">
      <c r="E26" s="859">
        <f>DADOS!C11</f>
        <v>0</v>
      </c>
      <c r="F26" s="859"/>
      <c r="G26" s="859"/>
      <c r="H26" s="859"/>
      <c r="I26" s="859"/>
    </row>
    <row r="27" spans="5:9" x14ac:dyDescent="0.25">
      <c r="E27" s="860">
        <f>DADOS!C12</f>
        <v>0</v>
      </c>
      <c r="F27" s="676"/>
      <c r="G27" s="676"/>
      <c r="H27" s="676"/>
      <c r="I27" s="676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656" t="s">
        <v>0</v>
      </c>
    </row>
    <row r="2" spans="1:9" x14ac:dyDescent="0.25">
      <c r="A2" s="656" t="s">
        <v>16</v>
      </c>
    </row>
    <row r="3" spans="1:9" x14ac:dyDescent="0.25">
      <c r="A3" s="656" t="s">
        <v>17</v>
      </c>
      <c r="B3" s="2" t="str">
        <f>DADOS!C3</f>
        <v>28/02/2023</v>
      </c>
    </row>
    <row r="4" spans="1:9" x14ac:dyDescent="0.25">
      <c r="A4" s="656" t="s">
        <v>18</v>
      </c>
      <c r="B4" s="861">
        <f>DADOS!C7</f>
        <v>0</v>
      </c>
      <c r="C4" s="676"/>
      <c r="D4" s="676"/>
      <c r="E4" s="676"/>
      <c r="F4" s="676"/>
      <c r="G4" s="656" t="s">
        <v>19</v>
      </c>
      <c r="H4" s="862" t="str">
        <f>DADOS!C9</f>
        <v/>
      </c>
      <c r="I4" s="676"/>
    </row>
    <row r="5" spans="1:9" x14ac:dyDescent="0.25">
      <c r="A5" s="656" t="s">
        <v>20</v>
      </c>
      <c r="B5" s="863" t="str">
        <f>DADOS!C8</f>
        <v/>
      </c>
      <c r="C5" s="861" t="s">
        <v>9</v>
      </c>
      <c r="D5" s="656" t="s">
        <v>21</v>
      </c>
      <c r="E5" s="861">
        <f>DADOS!C13</f>
        <v>0</v>
      </c>
      <c r="F5" s="861" t="s">
        <v>9</v>
      </c>
      <c r="G5" s="861" t="s">
        <v>9</v>
      </c>
      <c r="H5" s="656" t="s">
        <v>22</v>
      </c>
      <c r="I5" s="656">
        <f>DADOS!C14</f>
        <v>0</v>
      </c>
    </row>
    <row r="8" spans="1:9" x14ac:dyDescent="0.25">
      <c r="A8" s="657" t="s">
        <v>168</v>
      </c>
      <c r="B8" s="658">
        <v>1.1428</v>
      </c>
      <c r="C8" s="864" t="s">
        <v>169</v>
      </c>
      <c r="D8" s="865"/>
      <c r="E8" s="866"/>
      <c r="F8" s="867"/>
      <c r="G8" s="868"/>
      <c r="H8" s="869"/>
      <c r="I8" s="870"/>
    </row>
    <row r="9" spans="1:9" x14ac:dyDescent="0.25">
      <c r="A9" s="659" t="s">
        <v>170</v>
      </c>
      <c r="B9" s="660">
        <v>0.2</v>
      </c>
      <c r="C9" s="871" t="s">
        <v>171</v>
      </c>
      <c r="D9" s="872"/>
      <c r="E9" s="873"/>
      <c r="F9" s="874"/>
      <c r="G9" s="875"/>
      <c r="H9" s="876"/>
      <c r="I9" s="877"/>
    </row>
    <row r="10" spans="1:9" x14ac:dyDescent="0.25">
      <c r="A10" s="661" t="s">
        <v>172</v>
      </c>
      <c r="B10" s="662">
        <v>0.12</v>
      </c>
      <c r="C10" s="878" t="s">
        <v>173</v>
      </c>
      <c r="D10" s="879"/>
      <c r="E10" s="880"/>
      <c r="F10" s="881"/>
      <c r="G10" s="882"/>
      <c r="H10" s="883"/>
      <c r="I10" s="884"/>
    </row>
    <row r="11" spans="1:9" x14ac:dyDescent="0.25">
      <c r="A11" s="663" t="s">
        <v>174</v>
      </c>
      <c r="B11" s="664">
        <v>0</v>
      </c>
      <c r="C11" s="885" t="s">
        <v>175</v>
      </c>
      <c r="D11" s="886"/>
      <c r="E11" s="887"/>
      <c r="F11" s="888"/>
      <c r="G11" s="889"/>
      <c r="H11" s="890"/>
      <c r="I11" s="891"/>
    </row>
    <row r="12" spans="1:9" x14ac:dyDescent="0.25">
      <c r="A12" s="665" t="s">
        <v>176</v>
      </c>
      <c r="B12" s="666">
        <f>(((1+B8+B9)*(1+B10))/(1-B11))</f>
        <v>2.6239360000000009</v>
      </c>
      <c r="C12" s="676" t="s">
        <v>177</v>
      </c>
      <c r="D12" s="676"/>
      <c r="E12" s="676"/>
      <c r="F12" s="676"/>
      <c r="G12" s="676"/>
      <c r="H12" s="676"/>
      <c r="I12" s="676"/>
    </row>
    <row r="13" spans="1:9" x14ac:dyDescent="0.25">
      <c r="A13" s="667" t="s">
        <v>178</v>
      </c>
      <c r="B13" s="668">
        <f>((1+B10)/(1-B11))</f>
        <v>1.1200000000000001</v>
      </c>
      <c r="C13" s="676" t="s">
        <v>179</v>
      </c>
      <c r="D13" s="676"/>
      <c r="E13" s="676"/>
      <c r="F13" s="676"/>
      <c r="G13" s="676"/>
      <c r="H13" s="676"/>
      <c r="I13" s="676"/>
    </row>
    <row r="23" spans="5:9" x14ac:dyDescent="0.25">
      <c r="E23" s="892">
        <f>DADOS!C11</f>
        <v>0</v>
      </c>
      <c r="F23" s="892"/>
      <c r="G23" s="892"/>
      <c r="H23" s="892"/>
      <c r="I23" s="892"/>
    </row>
    <row r="24" spans="5:9" x14ac:dyDescent="0.25">
      <c r="E24" s="893">
        <f>DADOS!C12</f>
        <v>0</v>
      </c>
      <c r="F24" s="676"/>
      <c r="G24" s="676"/>
      <c r="H24" s="676"/>
      <c r="I24" s="676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defaultRowHeight="15" x14ac:dyDescent="0.25"/>
  <sheetData>
    <row r="1" spans="1:1" x14ac:dyDescent="0.25">
      <c r="A1" s="669">
        <f>'BDI principal'!D14</f>
        <v>23.52</v>
      </c>
    </row>
    <row r="2" spans="1:1" x14ac:dyDescent="0.25">
      <c r="A2" s="670">
        <f>'BDI equipamentos'!D14</f>
        <v>15.28</v>
      </c>
    </row>
    <row r="3" spans="1:1" x14ac:dyDescent="0.25">
      <c r="A3" s="671">
        <f>'BDI Diferenciado'!B12</f>
        <v>2.6239360000000009</v>
      </c>
    </row>
    <row r="4" spans="1:1" x14ac:dyDescent="0.25">
      <c r="A4" s="672">
        <f>'BDI Diferenciado'!B13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equipamentos</vt:lpstr>
      <vt:lpstr>BDI Diferenciado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Alessandra Stinghen</cp:lastModifiedBy>
  <dcterms:created xsi:type="dcterms:W3CDTF">2023-02-28T13:59:48Z</dcterms:created>
  <dcterms:modified xsi:type="dcterms:W3CDTF">2023-03-03T16:42:56Z</dcterms:modified>
</cp:coreProperties>
</file>