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T:\Planejamento e Projetos\02 - OBRAS E FISCALIZAÇÃO\02 - ANDAMENTO\PAVIMENTAÇÃO ACESSO R4\CRONOGRAMA E ORÇAMENTOS\"/>
    </mc:Choice>
  </mc:AlternateContent>
  <xr:revisionPtr revIDLastSave="0" documentId="13_ncr:1_{6F5204F3-FEE6-4483-BBA1-E93570D6B990}" xr6:coauthVersionLast="47" xr6:coauthVersionMax="47" xr10:uidLastSave="{00000000-0000-0000-0000-000000000000}"/>
  <workbookProtection lockStructure="1"/>
  <bookViews>
    <workbookView xWindow="-28920" yWindow="-105" windowWidth="29040" windowHeight="15720" activeTab="1" xr2:uid="{00000000-000D-0000-FFFF-FFFF00000000}"/>
  </bookViews>
  <sheets>
    <sheet name="DADOS" sheetId="1" r:id="rId1"/>
    <sheet name="Orçamento" sheetId="2" r:id="rId2"/>
    <sheet name="Cronograma" sheetId="3" r:id="rId3"/>
    <sheet name="BDI Principal" sheetId="4" r:id="rId4"/>
    <sheet name="BDI Diferenciado" sheetId="5" r:id="rId5"/>
    <sheet name="BDI (Fator K e TRDE)" sheetId="6" r:id="rId6"/>
    <sheet name="Repositório" sheetId="7" state="veryHidden" r:id="rId7"/>
  </sheets>
  <calcPr calcId="181029"/>
</workbook>
</file>

<file path=xl/calcChain.xml><?xml version="1.0" encoding="utf-8"?>
<calcChain xmlns="http://schemas.openxmlformats.org/spreadsheetml/2006/main">
  <c r="E24" i="6" l="1"/>
  <c r="E23" i="6"/>
  <c r="B13" i="6"/>
  <c r="A4" i="7" s="1"/>
  <c r="B12" i="6"/>
  <c r="A3" i="7" s="1"/>
  <c r="I5" i="6"/>
  <c r="E5" i="6"/>
  <c r="B5" i="6"/>
  <c r="H4" i="6"/>
  <c r="B4" i="6"/>
  <c r="B3" i="6"/>
  <c r="E27" i="5"/>
  <c r="E26" i="5"/>
  <c r="J15" i="5"/>
  <c r="D13" i="5"/>
  <c r="J13" i="5" s="1"/>
  <c r="J12" i="5"/>
  <c r="J11" i="5"/>
  <c r="J10" i="5"/>
  <c r="J9" i="5"/>
  <c r="J8" i="5"/>
  <c r="D14" i="5" s="1"/>
  <c r="A2" i="7" s="1"/>
  <c r="I5" i="5"/>
  <c r="E5" i="5"/>
  <c r="B5" i="5"/>
  <c r="H4" i="5"/>
  <c r="B4" i="5"/>
  <c r="B3" i="5"/>
  <c r="E30" i="4"/>
  <c r="E29" i="4"/>
  <c r="J18" i="4"/>
  <c r="I18" i="4"/>
  <c r="J16" i="4"/>
  <c r="J15" i="4"/>
  <c r="D13" i="4"/>
  <c r="J13" i="4" s="1"/>
  <c r="J12" i="4"/>
  <c r="J11" i="4"/>
  <c r="J10" i="4"/>
  <c r="J9" i="4"/>
  <c r="J8" i="4"/>
  <c r="D14" i="4" s="1"/>
  <c r="I5" i="4"/>
  <c r="E5" i="4"/>
  <c r="B5" i="4"/>
  <c r="H4" i="4"/>
  <c r="B4" i="4"/>
  <c r="B3" i="4"/>
  <c r="H13" i="3"/>
  <c r="H12" i="3"/>
  <c r="H11" i="3"/>
  <c r="H10" i="3"/>
  <c r="H9" i="3"/>
  <c r="H8" i="3"/>
  <c r="I5" i="3"/>
  <c r="E5" i="3"/>
  <c r="B5" i="3"/>
  <c r="H4" i="3"/>
  <c r="B4" i="3"/>
  <c r="B3" i="3"/>
  <c r="E41" i="2"/>
  <c r="E40" i="2"/>
  <c r="M29" i="2"/>
  <c r="M28" i="2"/>
  <c r="M27" i="2" s="1"/>
  <c r="M26" i="2"/>
  <c r="M25" i="2"/>
  <c r="M24" i="2"/>
  <c r="M23" i="2"/>
  <c r="M22" i="2" s="1"/>
  <c r="M21" i="2"/>
  <c r="M20" i="2"/>
  <c r="M19" i="2"/>
  <c r="M18" i="2"/>
  <c r="M17" i="2" s="1"/>
  <c r="M16" i="2"/>
  <c r="M15" i="2"/>
  <c r="M14" i="2"/>
  <c r="M13" i="2" s="1"/>
  <c r="M12" i="2"/>
  <c r="M11" i="2" s="1"/>
  <c r="M10" i="2"/>
  <c r="M9" i="2"/>
  <c r="M8" i="2" s="1"/>
  <c r="I5" i="2"/>
  <c r="E5" i="2"/>
  <c r="B5" i="2"/>
  <c r="H4" i="2"/>
  <c r="B4" i="2"/>
  <c r="B3" i="2"/>
  <c r="I25" i="2" l="1"/>
  <c r="J25" i="2" s="1"/>
  <c r="I16" i="2"/>
  <c r="J16" i="2" s="1"/>
  <c r="I20" i="2"/>
  <c r="J20" i="2" s="1"/>
  <c r="A1" i="7"/>
  <c r="I29" i="2"/>
  <c r="J29" i="2" s="1"/>
  <c r="I24" i="2"/>
  <c r="J24" i="2" s="1"/>
  <c r="I19" i="2"/>
  <c r="J19" i="2" s="1"/>
  <c r="I28" i="2"/>
  <c r="J28" i="2" s="1"/>
  <c r="I23" i="2"/>
  <c r="J23" i="2" s="1"/>
  <c r="I14" i="2"/>
  <c r="J14" i="2" s="1"/>
  <c r="I9" i="2"/>
  <c r="J9" i="2" s="1"/>
  <c r="I15" i="2"/>
  <c r="J15" i="2" s="1"/>
  <c r="I10" i="2"/>
  <c r="J10" i="2" s="1"/>
  <c r="I18" i="2"/>
  <c r="J18" i="2" s="1"/>
  <c r="I26" i="2"/>
  <c r="J26" i="2" s="1"/>
  <c r="I21" i="2"/>
  <c r="J21" i="2" s="1"/>
  <c r="I12" i="2"/>
  <c r="J12" i="2" s="1"/>
  <c r="M30" i="2"/>
  <c r="O9" i="2" l="1"/>
  <c r="L9" i="2"/>
  <c r="O23" i="2"/>
  <c r="L23" i="2"/>
  <c r="O26" i="2"/>
  <c r="N26" i="2" s="1"/>
  <c r="L26" i="2"/>
  <c r="O24" i="2"/>
  <c r="N24" i="2" s="1"/>
  <c r="L24" i="2"/>
  <c r="O18" i="2"/>
  <c r="L18" i="2"/>
  <c r="O14" i="2"/>
  <c r="L14" i="2"/>
  <c r="O20" i="2"/>
  <c r="N20" i="2" s="1"/>
  <c r="L20" i="2"/>
  <c r="O21" i="2"/>
  <c r="N21" i="2" s="1"/>
  <c r="L21" i="2"/>
  <c r="O10" i="2"/>
  <c r="N10" i="2" s="1"/>
  <c r="L10" i="2"/>
  <c r="O28" i="2"/>
  <c r="L28" i="2"/>
  <c r="O29" i="2"/>
  <c r="N29" i="2" s="1"/>
  <c r="L29" i="2"/>
  <c r="L16" i="2"/>
  <c r="O16" i="2"/>
  <c r="N16" i="2" s="1"/>
  <c r="O12" i="2"/>
  <c r="L12" i="2"/>
  <c r="O15" i="2"/>
  <c r="N15" i="2" s="1"/>
  <c r="L15" i="2"/>
  <c r="O19" i="2"/>
  <c r="N19" i="2" s="1"/>
  <c r="L19" i="2"/>
  <c r="L25" i="2"/>
  <c r="O25" i="2"/>
  <c r="N25" i="2" s="1"/>
  <c r="N28" i="2" l="1"/>
  <c r="N27" i="2" s="1"/>
  <c r="O27" i="2"/>
  <c r="C13" i="3" s="1"/>
  <c r="N23" i="2"/>
  <c r="N22" i="2" s="1"/>
  <c r="O22" i="2"/>
  <c r="C12" i="3" s="1"/>
  <c r="N14" i="2"/>
  <c r="N13" i="2" s="1"/>
  <c r="O13" i="2"/>
  <c r="C10" i="3" s="1"/>
  <c r="N18" i="2"/>
  <c r="N17" i="2" s="1"/>
  <c r="O17" i="2"/>
  <c r="C11" i="3" s="1"/>
  <c r="O11" i="2"/>
  <c r="C9" i="3" s="1"/>
  <c r="N12" i="2"/>
  <c r="N11" i="2" s="1"/>
  <c r="N9" i="2"/>
  <c r="N8" i="2" s="1"/>
  <c r="N30" i="2" s="1"/>
  <c r="O8" i="2"/>
  <c r="G10" i="3" l="1"/>
  <c r="E10" i="3"/>
  <c r="I10" i="3" s="1"/>
  <c r="G13" i="3"/>
  <c r="E13" i="3"/>
  <c r="C8" i="3"/>
  <c r="O30" i="2"/>
  <c r="E9" i="3"/>
  <c r="I9" i="3" s="1"/>
  <c r="G9" i="3"/>
  <c r="G11" i="3"/>
  <c r="E11" i="3"/>
  <c r="I11" i="3" s="1"/>
  <c r="G12" i="3"/>
  <c r="E12" i="3"/>
  <c r="I12" i="3" s="1"/>
  <c r="C14" i="3" l="1"/>
  <c r="G8" i="3"/>
  <c r="F14" i="3" s="1"/>
  <c r="E8" i="3"/>
  <c r="I13" i="3"/>
  <c r="D14" i="3" l="1"/>
  <c r="I8" i="3"/>
  <c r="I14" i="3" s="1"/>
  <c r="H14" i="3" s="1"/>
</calcChain>
</file>

<file path=xl/sharedStrings.xml><?xml version="1.0" encoding="utf-8"?>
<sst xmlns="http://schemas.openxmlformats.org/spreadsheetml/2006/main" count="254" uniqueCount="139">
  <si>
    <t>Prefeitura Municipal de Jaraguá do Sul - SC</t>
  </si>
  <si>
    <t>SAMAE - Serviço Autônomo Municipal de Água e Esgoto</t>
  </si>
  <si>
    <t>Data do documento:</t>
  </si>
  <si>
    <t>14/05/2026</t>
  </si>
  <si>
    <t>Licitação número:</t>
  </si>
  <si>
    <t>Lote:</t>
  </si>
  <si>
    <t>Dados da licitante</t>
  </si>
  <si>
    <t>Razão social</t>
  </si>
  <si>
    <t>CNPJ:</t>
  </si>
  <si>
    <t/>
  </si>
  <si>
    <t>Telefone:</t>
  </si>
  <si>
    <t>E-Mail:</t>
  </si>
  <si>
    <t>Nome responsável:</t>
  </si>
  <si>
    <t>CPF responsável:</t>
  </si>
  <si>
    <t>Cidade licitante:</t>
  </si>
  <si>
    <t>UF licitante:</t>
  </si>
  <si>
    <t>INSTRUÇÕES DE PREENCHIMENTO DA PLANILHA</t>
  </si>
  <si>
    <t>PLANILHA DE ORÇAMENTO</t>
  </si>
  <si>
    <t>Na planilha de orçamento apresenta dois campos editáveis: Coluna de custo e a coluna de valor do material.</t>
  </si>
  <si>
    <t>A coluna de custo unitário é referente ao custo unitário de cada item.</t>
  </si>
  <si>
    <t>A coluna de material deverá ser informado quanto do valor total do item corresponde ao custo do material. Caso nenhum valor seja informado, todo o custo será considerado como custo de serviço. Ao preencher o campo de material, a planilha recalculará automaticamente o valor do custo de serviço.</t>
  </si>
  <si>
    <t>Orcamento de obra - SAMAE - EXECUÇÃO DE PAVIMENTAÇÃO RÍGIDA EM CONCRETO ARMADO EM VIA DE ACESSO AO RESERVATÓRIO R4</t>
  </si>
  <si>
    <t xml:space="preserve">Data: </t>
  </si>
  <si>
    <t xml:space="preserve">Empresa: </t>
  </si>
  <si>
    <t xml:space="preserve">Telefone: </t>
  </si>
  <si>
    <t xml:space="preserve">CNPJ: </t>
  </si>
  <si>
    <t xml:space="preserve">Cidade: </t>
  </si>
  <si>
    <t xml:space="preserve">UF: </t>
  </si>
  <si>
    <t>Item</t>
  </si>
  <si>
    <t>Descrição dos itens</t>
  </si>
  <si>
    <t>U.M.</t>
  </si>
  <si>
    <t>Qtde.</t>
  </si>
  <si>
    <t>Custo base R$</t>
  </si>
  <si>
    <t>%BDI/K/TRDE Base</t>
  </si>
  <si>
    <t>Preço base R$</t>
  </si>
  <si>
    <t>Custo Un. R$</t>
  </si>
  <si>
    <t>%BDI/K/TRDE</t>
  </si>
  <si>
    <t>Preço Un. R$</t>
  </si>
  <si>
    <t>Material R$</t>
  </si>
  <si>
    <t>Serviço R$</t>
  </si>
  <si>
    <t>Total Material R$</t>
  </si>
  <si>
    <t>Total Serviço R$</t>
  </si>
  <si>
    <t>Total R$</t>
  </si>
  <si>
    <t>1</t>
  </si>
  <si>
    <t>DETALHAMENTO EXECUTIVO</t>
  </si>
  <si>
    <t>Etapa</t>
  </si>
  <si>
    <t>1.1</t>
  </si>
  <si>
    <t>TOPOGRAFIA (PESSOAL, VEÍCULOS, EQUIPAMENTOS)</t>
  </si>
  <si>
    <t>M2</t>
  </si>
  <si>
    <t>1.2</t>
  </si>
  <si>
    <t>ELABORAÇÃO DE DETALHAMENTO EXECUTIVO DE PAVIMENTO RÍGIDO, COMPREENDENDO O DETALHAMENTO ESTRUTURAL DO PAVIMENTO, DETALHAMENTO DE JUNTAS E DISPOSITIVOS DE TRANSFERÊNCIA DE CARGA, INCLUSO PEÇAS GRÁFICAS, MEMORIAIS, ESPECIFICAÇÕES TÉCNICAS E EMISSÃO DE ART.</t>
  </si>
  <si>
    <t>2</t>
  </si>
  <si>
    <t>ADMINISTRAÇÃO LOCAL</t>
  </si>
  <si>
    <t>2.1</t>
  </si>
  <si>
    <t>ENGENHEIRO CIVIL DE OBRA PLENO COM ENCARGOS COMPLEMENTARES</t>
  </si>
  <si>
    <t>H</t>
  </si>
  <si>
    <t>3</t>
  </si>
  <si>
    <t>SERVIÇOS PRELIMINARES</t>
  </si>
  <si>
    <t>3.1</t>
  </si>
  <si>
    <t>FORNECIMENTO E INSTALAÇÃO DE PLACA DE OBRA COM CHAPA GALVANIZADA E ESTRUTURA DE MADEIRA. AF_03/2022_PS</t>
  </si>
  <si>
    <t>3.2</t>
  </si>
  <si>
    <t>LOCAÇÃO DE BANHEIRO QUIMICO, INCLUSO 2 LIMPEZAS SEMANAIS, ENTREGA E RETIRADA. (VALOR MENSAL POR UNIDADE)</t>
  </si>
  <si>
    <t>UN</t>
  </si>
  <si>
    <t>3.3</t>
  </si>
  <si>
    <t>LOCACAO DE CONTAINER 2,30 X 6,00 M, ALT. 2,50 M, PARA ESCRITORIO, SEM DIVISORIAS INTERNAS E SEM SANITARIO (NAO INCLUI MOBILIZACAO/DESMOBILIZACAO)</t>
  </si>
  <si>
    <t>MES</t>
  </si>
  <si>
    <t>4</t>
  </si>
  <si>
    <t>TERRAPLENAGEM</t>
  </si>
  <si>
    <t>4.1</t>
  </si>
  <si>
    <t>ESCAVAÇÃO MECANIZADA DE VALA COM PROF. ATÉ 1,5 M (MÉDIA MONTANTE E JUSANTE/UMA COMPOSIÇÃO POR TRECHO), ESCAVADEIRA (0,8 M3), LARG. DE 1,5 M A 2,5 M, EM SOLO DE 1A CATEGORIA, LOCAIS COM BAIXO NÍVEL DE INTERFERÊNCIA. AF_09/2024</t>
  </si>
  <si>
    <t>M3</t>
  </si>
  <si>
    <t>4.2</t>
  </si>
  <si>
    <t>CARGA, MANOBRA E DESCARGA DE SOLOS E MATERIAIS GRANULARES EM CAMINHÃO BASCULANTE 14 M³ - CARGA COM ESCAVADEIRA HIDRÁULICA (CAÇAMBA DE 1,20 M³ / 155 HP) E DESCARGA LIVRE (UNIDADE: M3). AF_02/2026</t>
  </si>
  <si>
    <t>4.3</t>
  </si>
  <si>
    <t>TRANSPORTE COM CAMINHÃO BASCULANTE DE 10 M³, EM VIA URBANA PAVIMENTADA, DMT ATÉ 30 KM (UNIDADE: M3XKM). AF_02/2026</t>
  </si>
  <si>
    <t>M3XKM</t>
  </si>
  <si>
    <t>4.4</t>
  </si>
  <si>
    <t>DESTINAÇÃO DE RESÍDUO DE CONSTRUÇÃO CIVIL CLASSE II B</t>
  </si>
  <si>
    <t>5</t>
  </si>
  <si>
    <t>PAVIMENTAÇÃO</t>
  </si>
  <si>
    <t>5.1</t>
  </si>
  <si>
    <t>REGULARIZAÇÃO E COMPACTAÇÃO DE SUBLEITO DE SOLO PREDOMINANTEMENTE ARGILOSO, PARA OBRAS DE CONSTRUÇÃO DE PAVIMENTOS. AF_09/2024</t>
  </si>
  <si>
    <t>5.2</t>
  </si>
  <si>
    <t>CONSTRUÇÃO DE BASE E SUB-BASE PARA PAVIMENTAÇÃO DE MACADAME SECO, COM ESPESSURA DE 15 CM - EXCLUSIVE CARGA E TRANSPORTE. AF_09/2024</t>
  </si>
  <si>
    <t>5.3</t>
  </si>
  <si>
    <t>CONSTRUÇÃO DE BASE E SUB-BASE PARA PAVIMENTAÇÃO DE BRITA GRADUADA SIMPLES, COM ESPESSURA DE 15 CM - EXCLUSIVE CARGA E TRANSPORTE. AF_09/2024</t>
  </si>
  <si>
    <t>5.4</t>
  </si>
  <si>
    <t>EXECUÇÃO DE PAVIMENTO DE CONCRETO ARMADO (PCA), FCK = 30 MPA, ESPESSURA DE 15,0 CM. AF_04/2022</t>
  </si>
  <si>
    <t>6</t>
  </si>
  <si>
    <t>SINALIZAÇÃO</t>
  </si>
  <si>
    <t>6.1</t>
  </si>
  <si>
    <t>FORNECIMENTO E INSTALAÇÃO DE PLACA DE SINALIZAÇÃO DE TRÂNSITO EM CHAPA DE ACO NUM 16 COM PINTURA REFLETIVA, EM BASE DE CONCRETO, INCLUSO SUPORTE METÁLICO GALVANIZADO COM H = 2,0M</t>
  </si>
  <si>
    <t>6.2</t>
  </si>
  <si>
    <t>PINTURA DE DEMARCAÇÃO VIÁRIA COM TINTA RETRORREFLETIVA A BASE DE RESINA ACRÍLICA COM MICROESFERAS DE VIDRO, E= 10 CM, APLICAÇÃO MECÂNICA COM DEMARCADORA AUTOPROPELIDA</t>
  </si>
  <si>
    <t>M</t>
  </si>
  <si>
    <t>Valor total R$</t>
  </si>
  <si>
    <t>Itens com 'Custo Un. R$' na cor azul são de contrapartida do município, por isso seu custo deve permanecer zero!</t>
  </si>
  <si>
    <t>Itens com 'Custo Un. R$' na cor amarela serão executados pela empresa contratante!</t>
  </si>
  <si>
    <t>% Mês 1</t>
  </si>
  <si>
    <t>R$ Mês 1</t>
  </si>
  <si>
    <t>% Mês 2</t>
  </si>
  <si>
    <t>R$ Mês 2</t>
  </si>
  <si>
    <t>% Total</t>
  </si>
  <si>
    <t>R$ Total</t>
  </si>
  <si>
    <t>Totais cronograma</t>
  </si>
  <si>
    <t>1º quartil</t>
  </si>
  <si>
    <t>3º quartil</t>
  </si>
  <si>
    <t>Proposto</t>
  </si>
  <si>
    <t>Identificação</t>
  </si>
  <si>
    <t>AC</t>
  </si>
  <si>
    <t>Administração Central</t>
  </si>
  <si>
    <t>S+G</t>
  </si>
  <si>
    <t>Seguro e Garantia</t>
  </si>
  <si>
    <t>R</t>
  </si>
  <si>
    <t>Risco</t>
  </si>
  <si>
    <t>DF</t>
  </si>
  <si>
    <t>Despesas Financeiras</t>
  </si>
  <si>
    <t>L</t>
  </si>
  <si>
    <t>Lucro</t>
  </si>
  <si>
    <t>I*</t>
  </si>
  <si>
    <t>Tributos *</t>
  </si>
  <si>
    <t>Total</t>
  </si>
  <si>
    <t>PIS e COFINS</t>
  </si>
  <si>
    <t>Alíquota ISS</t>
  </si>
  <si>
    <t>Base de cálculo</t>
  </si>
  <si>
    <t>ISS Aplicável</t>
  </si>
  <si>
    <t>Cont. Prev. s/Rec.Bruta</t>
  </si>
  <si>
    <t>K1=</t>
  </si>
  <si>
    <t>Encargos sociais incidentes sobre a mão de obra</t>
  </si>
  <si>
    <t>k2=</t>
  </si>
  <si>
    <t>Administração central (overhead)</t>
  </si>
  <si>
    <t>k3=</t>
  </si>
  <si>
    <t>Margem bruta</t>
  </si>
  <si>
    <t>k4=</t>
  </si>
  <si>
    <t>Impostos (PIS + COFINS + ISS)</t>
  </si>
  <si>
    <t>K</t>
  </si>
  <si>
    <t>{[(1+k1+k2)(1+k3)]/(1-k4)}</t>
  </si>
  <si>
    <t>TRDE</t>
  </si>
  <si>
    <t>[(1+k3)/(1-k4)]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</si>
</sst>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0\ 000\ 000\ 0000\ 00"/>
    <numFmt numFmtId="165" formatCode="00\ 000\ 0000\ 00"/>
    <numFmt numFmtId="166" formatCode="\(##\)\ ####\-####"/>
    <numFmt numFmtId="167" formatCode="\(000\)\ 0000\-0000"/>
    <numFmt numFmtId="168" formatCode="#,##0.0000"/>
    <numFmt numFmtId="169" formatCode="###,##0.00"/>
    <numFmt numFmtId="170" formatCode="###,##0.0000"/>
    <numFmt numFmtId="171" formatCode="#,##0.00##"/>
  </numFmts>
  <fonts count="674" x14ac:knownFonts="1">
    <font>
      <sz val="11"/>
      <color indexed="8"/>
      <name val="Calibri"/>
      <family val="2"/>
      <scheme val="minor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color indexed="8"/>
      <name val="Calibri"/>
    </font>
  </fonts>
  <fills count="7">
    <fill>
      <patternFill patternType="none"/>
    </fill>
    <fill>
      <patternFill patternType="gray125"/>
    </fill>
    <fill>
      <patternFill patternType="solid">
        <fgColor rgb="FFFFFF64"/>
      </patternFill>
    </fill>
    <fill>
      <patternFill patternType="solid">
        <fgColor rgb="FFC0C0C0"/>
      </patternFill>
    </fill>
    <fill>
      <patternFill patternType="solid">
        <fgColor rgb="FFC0C0C0"/>
        <bgColor indexed="22"/>
      </patternFill>
    </fill>
    <fill>
      <patternFill patternType="solid">
        <fgColor rgb="FFB0E0E6"/>
      </patternFill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681">
    <xf numFmtId="0" fontId="0" fillId="0" borderId="0" xfId="0"/>
    <xf numFmtId="0" fontId="7" fillId="0" borderId="0" xfId="0" applyFont="1" applyAlignment="1">
      <alignment horizontal="left" vertical="top"/>
    </xf>
    <xf numFmtId="14" fontId="0" fillId="0" borderId="0" xfId="0" applyNumberFormat="1"/>
    <xf numFmtId="0" fontId="10" fillId="3" borderId="0" xfId="0" applyFont="1" applyFill="1" applyAlignment="1">
      <alignment horizontal="left"/>
    </xf>
    <xf numFmtId="0" fontId="11" fillId="3" borderId="1" xfId="0" applyFont="1" applyFill="1" applyBorder="1" applyAlignment="1">
      <alignment horizontal="left"/>
    </xf>
    <xf numFmtId="4" fontId="23" fillId="3" borderId="1" xfId="0" applyNumberFormat="1" applyFont="1" applyFill="1" applyBorder="1" applyAlignment="1">
      <alignment horizontal="right"/>
    </xf>
    <xf numFmtId="4" fontId="24" fillId="3" borderId="1" xfId="0" applyNumberFormat="1" applyFont="1" applyFill="1" applyBorder="1" applyAlignment="1">
      <alignment horizontal="right"/>
    </xf>
    <xf numFmtId="4" fontId="25" fillId="3" borderId="1" xfId="0" applyNumberFormat="1" applyFont="1" applyFill="1" applyBorder="1" applyAlignment="1">
      <alignment horizontal="right"/>
    </xf>
    <xf numFmtId="0" fontId="26" fillId="0" borderId="0" xfId="0" applyFont="1"/>
    <xf numFmtId="0" fontId="27" fillId="0" borderId="1" xfId="0" applyFont="1" applyBorder="1" applyAlignment="1">
      <alignment horizontal="left" vertical="top"/>
    </xf>
    <xf numFmtId="0" fontId="28" fillId="0" borderId="1" xfId="0" applyFont="1" applyBorder="1" applyAlignment="1">
      <alignment horizontal="left" vertical="top" wrapText="1"/>
    </xf>
    <xf numFmtId="0" fontId="29" fillId="0" borderId="1" xfId="0" applyFont="1" applyBorder="1" applyAlignment="1">
      <alignment horizontal="center" vertical="top"/>
    </xf>
    <xf numFmtId="168" fontId="30" fillId="0" borderId="1" xfId="0" applyNumberFormat="1" applyFont="1" applyBorder="1" applyAlignment="1">
      <alignment horizontal="right" vertical="top"/>
    </xf>
    <xf numFmtId="169" fontId="31" fillId="0" borderId="1" xfId="0" applyNumberFormat="1" applyFont="1" applyBorder="1" applyAlignment="1">
      <alignment horizontal="right" vertical="top"/>
    </xf>
    <xf numFmtId="169" fontId="32" fillId="0" borderId="1" xfId="0" applyNumberFormat="1" applyFont="1" applyBorder="1" applyAlignment="1">
      <alignment horizontal="right" vertical="top"/>
    </xf>
    <xf numFmtId="169" fontId="33" fillId="0" borderId="1" xfId="0" applyNumberFormat="1" applyFont="1" applyBorder="1" applyAlignment="1">
      <alignment horizontal="right" vertical="top"/>
    </xf>
    <xf numFmtId="170" fontId="34" fillId="2" borderId="1" xfId="0" applyNumberFormat="1" applyFont="1" applyFill="1" applyBorder="1" applyAlignment="1" applyProtection="1">
      <alignment horizontal="right" vertical="top"/>
      <protection locked="0"/>
    </xf>
    <xf numFmtId="171" fontId="35" fillId="0" borderId="1" xfId="0" applyNumberFormat="1" applyFont="1" applyBorder="1" applyAlignment="1">
      <alignment horizontal="right" vertical="top"/>
    </xf>
    <xf numFmtId="4" fontId="36" fillId="0" borderId="1" xfId="0" applyNumberFormat="1" applyFont="1" applyBorder="1" applyAlignment="1">
      <alignment horizontal="right" vertical="top"/>
    </xf>
    <xf numFmtId="170" fontId="37" fillId="2" borderId="1" xfId="0" applyNumberFormat="1" applyFont="1" applyFill="1" applyBorder="1" applyAlignment="1" applyProtection="1">
      <alignment horizontal="right" vertical="top"/>
      <protection locked="0"/>
    </xf>
    <xf numFmtId="169" fontId="38" fillId="0" borderId="1" xfId="0" applyNumberFormat="1" applyFont="1" applyBorder="1" applyAlignment="1">
      <alignment horizontal="right" vertical="top"/>
    </xf>
    <xf numFmtId="169" fontId="39" fillId="0" borderId="1" xfId="0" applyNumberFormat="1" applyFont="1" applyBorder="1" applyAlignment="1">
      <alignment horizontal="right" vertical="top"/>
    </xf>
    <xf numFmtId="169" fontId="40" fillId="0" borderId="1" xfId="0" applyNumberFormat="1" applyFont="1" applyBorder="1" applyAlignment="1">
      <alignment horizontal="right" vertical="top"/>
    </xf>
    <xf numFmtId="4" fontId="41" fillId="0" borderId="1" xfId="0" applyNumberFormat="1" applyFont="1" applyBorder="1" applyAlignment="1">
      <alignment horizontal="right" vertical="top"/>
    </xf>
    <xf numFmtId="0" fontId="42" fillId="0" borderId="0" xfId="0" applyFont="1"/>
    <xf numFmtId="0" fontId="43" fillId="0" borderId="1" xfId="0" applyFont="1" applyBorder="1" applyAlignment="1">
      <alignment horizontal="left" vertical="top"/>
    </xf>
    <xf numFmtId="0" fontId="44" fillId="0" borderId="1" xfId="0" applyFont="1" applyBorder="1" applyAlignment="1">
      <alignment horizontal="left" vertical="top" wrapText="1"/>
    </xf>
    <xf numFmtId="0" fontId="45" fillId="0" borderId="1" xfId="0" applyFont="1" applyBorder="1" applyAlignment="1">
      <alignment horizontal="center" vertical="top"/>
    </xf>
    <xf numFmtId="168" fontId="46" fillId="0" borderId="1" xfId="0" applyNumberFormat="1" applyFont="1" applyBorder="1" applyAlignment="1">
      <alignment horizontal="right" vertical="top"/>
    </xf>
    <xf numFmtId="169" fontId="47" fillId="0" borderId="1" xfId="0" applyNumberFormat="1" applyFont="1" applyBorder="1" applyAlignment="1">
      <alignment horizontal="right" vertical="top"/>
    </xf>
    <xf numFmtId="169" fontId="48" fillId="0" borderId="1" xfId="0" applyNumberFormat="1" applyFont="1" applyBorder="1" applyAlignment="1">
      <alignment horizontal="right" vertical="top"/>
    </xf>
    <xf numFmtId="169" fontId="49" fillId="0" borderId="1" xfId="0" applyNumberFormat="1" applyFont="1" applyBorder="1" applyAlignment="1">
      <alignment horizontal="right" vertical="top"/>
    </xf>
    <xf numFmtId="170" fontId="50" fillId="2" borderId="1" xfId="0" applyNumberFormat="1" applyFont="1" applyFill="1" applyBorder="1" applyAlignment="1" applyProtection="1">
      <alignment horizontal="right" vertical="top"/>
      <protection locked="0"/>
    </xf>
    <xf numFmtId="171" fontId="51" fillId="0" borderId="1" xfId="0" applyNumberFormat="1" applyFont="1" applyBorder="1" applyAlignment="1">
      <alignment horizontal="right" vertical="top"/>
    </xf>
    <xf numFmtId="4" fontId="52" fillId="0" borderId="1" xfId="0" applyNumberFormat="1" applyFont="1" applyBorder="1" applyAlignment="1">
      <alignment horizontal="right" vertical="top"/>
    </xf>
    <xf numFmtId="170" fontId="53" fillId="2" borderId="1" xfId="0" applyNumberFormat="1" applyFont="1" applyFill="1" applyBorder="1" applyAlignment="1" applyProtection="1">
      <alignment horizontal="right" vertical="top"/>
      <protection locked="0"/>
    </xf>
    <xf numFmtId="169" fontId="54" fillId="0" borderId="1" xfId="0" applyNumberFormat="1" applyFont="1" applyBorder="1" applyAlignment="1">
      <alignment horizontal="right" vertical="top"/>
    </xf>
    <xf numFmtId="169" fontId="55" fillId="0" borderId="1" xfId="0" applyNumberFormat="1" applyFont="1" applyBorder="1" applyAlignment="1">
      <alignment horizontal="right" vertical="top"/>
    </xf>
    <xf numFmtId="169" fontId="56" fillId="0" borderId="1" xfId="0" applyNumberFormat="1" applyFont="1" applyBorder="1" applyAlignment="1">
      <alignment horizontal="right" vertical="top"/>
    </xf>
    <xf numFmtId="4" fontId="57" fillId="0" borderId="1" xfId="0" applyNumberFormat="1" applyFont="1" applyBorder="1" applyAlignment="1">
      <alignment horizontal="right" vertical="top"/>
    </xf>
    <xf numFmtId="0" fontId="58" fillId="0" borderId="0" xfId="0" applyFont="1"/>
    <xf numFmtId="0" fontId="59" fillId="3" borderId="1" xfId="0" applyFont="1" applyFill="1" applyBorder="1" applyAlignment="1">
      <alignment horizontal="left"/>
    </xf>
    <xf numFmtId="4" fontId="71" fillId="3" borderId="1" xfId="0" applyNumberFormat="1" applyFont="1" applyFill="1" applyBorder="1" applyAlignment="1">
      <alignment horizontal="right"/>
    </xf>
    <xf numFmtId="4" fontId="72" fillId="3" borderId="1" xfId="0" applyNumberFormat="1" applyFont="1" applyFill="1" applyBorder="1" applyAlignment="1">
      <alignment horizontal="right"/>
    </xf>
    <xf numFmtId="4" fontId="73" fillId="3" borderId="1" xfId="0" applyNumberFormat="1" applyFont="1" applyFill="1" applyBorder="1" applyAlignment="1">
      <alignment horizontal="right"/>
    </xf>
    <xf numFmtId="0" fontId="74" fillId="0" borderId="0" xfId="0" applyFont="1"/>
    <xf numFmtId="0" fontId="75" fillId="0" borderId="1" xfId="0" applyFont="1" applyBorder="1" applyAlignment="1">
      <alignment horizontal="left" vertical="top"/>
    </xf>
    <xf numFmtId="0" fontId="76" fillId="0" borderId="1" xfId="0" applyFont="1" applyBorder="1" applyAlignment="1">
      <alignment horizontal="left" vertical="top" wrapText="1"/>
    </xf>
    <xf numFmtId="0" fontId="77" fillId="0" borderId="1" xfId="0" applyFont="1" applyBorder="1" applyAlignment="1">
      <alignment horizontal="center" vertical="top"/>
    </xf>
    <xf numFmtId="168" fontId="78" fillId="0" borderId="1" xfId="0" applyNumberFormat="1" applyFont="1" applyBorder="1" applyAlignment="1">
      <alignment horizontal="right" vertical="top"/>
    </xf>
    <xf numFmtId="169" fontId="79" fillId="0" borderId="1" xfId="0" applyNumberFormat="1" applyFont="1" applyBorder="1" applyAlignment="1">
      <alignment horizontal="right" vertical="top"/>
    </xf>
    <xf numFmtId="169" fontId="80" fillId="0" borderId="1" xfId="0" applyNumberFormat="1" applyFont="1" applyBorder="1" applyAlignment="1">
      <alignment horizontal="right" vertical="top"/>
    </xf>
    <xf numFmtId="169" fontId="81" fillId="0" borderId="1" xfId="0" applyNumberFormat="1" applyFont="1" applyBorder="1" applyAlignment="1">
      <alignment horizontal="right" vertical="top"/>
    </xf>
    <xf numFmtId="170" fontId="82" fillId="2" borderId="1" xfId="0" applyNumberFormat="1" applyFont="1" applyFill="1" applyBorder="1" applyAlignment="1" applyProtection="1">
      <alignment horizontal="right" vertical="top"/>
      <protection locked="0"/>
    </xf>
    <xf numFmtId="171" fontId="83" fillId="0" borderId="1" xfId="0" applyNumberFormat="1" applyFont="1" applyBorder="1" applyAlignment="1">
      <alignment horizontal="right" vertical="top"/>
    </xf>
    <xf numFmtId="4" fontId="84" fillId="0" borderId="1" xfId="0" applyNumberFormat="1" applyFont="1" applyBorder="1" applyAlignment="1">
      <alignment horizontal="right" vertical="top"/>
    </xf>
    <xf numFmtId="170" fontId="85" fillId="2" borderId="1" xfId="0" applyNumberFormat="1" applyFont="1" applyFill="1" applyBorder="1" applyAlignment="1" applyProtection="1">
      <alignment horizontal="right" vertical="top"/>
      <protection locked="0"/>
    </xf>
    <xf numFmtId="169" fontId="86" fillId="0" borderId="1" xfId="0" applyNumberFormat="1" applyFont="1" applyBorder="1" applyAlignment="1">
      <alignment horizontal="right" vertical="top"/>
    </xf>
    <xf numFmtId="169" fontId="87" fillId="0" borderId="1" xfId="0" applyNumberFormat="1" applyFont="1" applyBorder="1" applyAlignment="1">
      <alignment horizontal="right" vertical="top"/>
    </xf>
    <xf numFmtId="169" fontId="88" fillId="0" borderId="1" xfId="0" applyNumberFormat="1" applyFont="1" applyBorder="1" applyAlignment="1">
      <alignment horizontal="right" vertical="top"/>
    </xf>
    <xf numFmtId="4" fontId="89" fillId="0" borderId="1" xfId="0" applyNumberFormat="1" applyFont="1" applyBorder="1" applyAlignment="1">
      <alignment horizontal="right" vertical="top"/>
    </xf>
    <xf numFmtId="0" fontId="90" fillId="0" borderId="0" xfId="0" applyFont="1"/>
    <xf numFmtId="0" fontId="91" fillId="3" borderId="1" xfId="0" applyFont="1" applyFill="1" applyBorder="1" applyAlignment="1">
      <alignment horizontal="left"/>
    </xf>
    <xf numFmtId="4" fontId="103" fillId="3" borderId="1" xfId="0" applyNumberFormat="1" applyFont="1" applyFill="1" applyBorder="1" applyAlignment="1">
      <alignment horizontal="right"/>
    </xf>
    <xf numFmtId="4" fontId="104" fillId="3" borderId="1" xfId="0" applyNumberFormat="1" applyFont="1" applyFill="1" applyBorder="1" applyAlignment="1">
      <alignment horizontal="right"/>
    </xf>
    <xf numFmtId="4" fontId="105" fillId="3" borderId="1" xfId="0" applyNumberFormat="1" applyFont="1" applyFill="1" applyBorder="1" applyAlignment="1">
      <alignment horizontal="right"/>
    </xf>
    <xf numFmtId="0" fontId="106" fillId="0" borderId="0" xfId="0" applyFont="1"/>
    <xf numFmtId="0" fontId="107" fillId="0" borderId="1" xfId="0" applyFont="1" applyBorder="1" applyAlignment="1">
      <alignment horizontal="left" vertical="top"/>
    </xf>
    <xf numFmtId="0" fontId="108" fillId="0" borderId="1" xfId="0" applyFont="1" applyBorder="1" applyAlignment="1">
      <alignment horizontal="left" vertical="top" wrapText="1"/>
    </xf>
    <xf numFmtId="0" fontId="109" fillId="0" borderId="1" xfId="0" applyFont="1" applyBorder="1" applyAlignment="1">
      <alignment horizontal="center" vertical="top"/>
    </xf>
    <xf numFmtId="168" fontId="110" fillId="0" borderId="1" xfId="0" applyNumberFormat="1" applyFont="1" applyBorder="1" applyAlignment="1">
      <alignment horizontal="right" vertical="top"/>
    </xf>
    <xf numFmtId="169" fontId="111" fillId="0" borderId="1" xfId="0" applyNumberFormat="1" applyFont="1" applyBorder="1" applyAlignment="1">
      <alignment horizontal="right" vertical="top"/>
    </xf>
    <xf numFmtId="169" fontId="112" fillId="0" borderId="1" xfId="0" applyNumberFormat="1" applyFont="1" applyBorder="1" applyAlignment="1">
      <alignment horizontal="right" vertical="top"/>
    </xf>
    <xf numFmtId="169" fontId="113" fillId="0" borderId="1" xfId="0" applyNumberFormat="1" applyFont="1" applyBorder="1" applyAlignment="1">
      <alignment horizontal="right" vertical="top"/>
    </xf>
    <xf numFmtId="170" fontId="114" fillId="2" borderId="1" xfId="0" applyNumberFormat="1" applyFont="1" applyFill="1" applyBorder="1" applyAlignment="1" applyProtection="1">
      <alignment horizontal="right" vertical="top"/>
      <protection locked="0"/>
    </xf>
    <xf numFmtId="171" fontId="115" fillId="0" borderId="1" xfId="0" applyNumberFormat="1" applyFont="1" applyBorder="1" applyAlignment="1">
      <alignment horizontal="right" vertical="top"/>
    </xf>
    <xf numFmtId="4" fontId="116" fillId="0" borderId="1" xfId="0" applyNumberFormat="1" applyFont="1" applyBorder="1" applyAlignment="1">
      <alignment horizontal="right" vertical="top"/>
    </xf>
    <xf numFmtId="170" fontId="117" fillId="2" borderId="1" xfId="0" applyNumberFormat="1" applyFont="1" applyFill="1" applyBorder="1" applyAlignment="1" applyProtection="1">
      <alignment horizontal="right" vertical="top"/>
      <protection locked="0"/>
    </xf>
    <xf numFmtId="169" fontId="118" fillId="0" borderId="1" xfId="0" applyNumberFormat="1" applyFont="1" applyBorder="1" applyAlignment="1">
      <alignment horizontal="right" vertical="top"/>
    </xf>
    <xf numFmtId="169" fontId="119" fillId="0" borderId="1" xfId="0" applyNumberFormat="1" applyFont="1" applyBorder="1" applyAlignment="1">
      <alignment horizontal="right" vertical="top"/>
    </xf>
    <xf numFmtId="169" fontId="120" fillId="0" borderId="1" xfId="0" applyNumberFormat="1" applyFont="1" applyBorder="1" applyAlignment="1">
      <alignment horizontal="right" vertical="top"/>
    </xf>
    <xf numFmtId="4" fontId="121" fillId="0" borderId="1" xfId="0" applyNumberFormat="1" applyFont="1" applyBorder="1" applyAlignment="1">
      <alignment horizontal="right" vertical="top"/>
    </xf>
    <xf numFmtId="0" fontId="122" fillId="0" borderId="0" xfId="0" applyFont="1"/>
    <xf numFmtId="0" fontId="123" fillId="0" borderId="1" xfId="0" applyFont="1" applyBorder="1" applyAlignment="1">
      <alignment horizontal="left" vertical="top"/>
    </xf>
    <xf numFmtId="0" fontId="124" fillId="0" borderId="1" xfId="0" applyFont="1" applyBorder="1" applyAlignment="1">
      <alignment horizontal="left" vertical="top" wrapText="1"/>
    </xf>
    <xf numFmtId="0" fontId="125" fillId="0" borderId="1" xfId="0" applyFont="1" applyBorder="1" applyAlignment="1">
      <alignment horizontal="center" vertical="top"/>
    </xf>
    <xf numFmtId="168" fontId="126" fillId="0" borderId="1" xfId="0" applyNumberFormat="1" applyFont="1" applyBorder="1" applyAlignment="1">
      <alignment horizontal="right" vertical="top"/>
    </xf>
    <xf numFmtId="169" fontId="127" fillId="0" borderId="1" xfId="0" applyNumberFormat="1" applyFont="1" applyBorder="1" applyAlignment="1">
      <alignment horizontal="right" vertical="top"/>
    </xf>
    <xf numFmtId="169" fontId="128" fillId="0" borderId="1" xfId="0" applyNumberFormat="1" applyFont="1" applyBorder="1" applyAlignment="1">
      <alignment horizontal="right" vertical="top"/>
    </xf>
    <xf numFmtId="169" fontId="129" fillId="0" borderId="1" xfId="0" applyNumberFormat="1" applyFont="1" applyBorder="1" applyAlignment="1">
      <alignment horizontal="right" vertical="top"/>
    </xf>
    <xf numFmtId="170" fontId="130" fillId="2" borderId="1" xfId="0" applyNumberFormat="1" applyFont="1" applyFill="1" applyBorder="1" applyAlignment="1" applyProtection="1">
      <alignment horizontal="right" vertical="top"/>
      <protection locked="0"/>
    </xf>
    <xf numFmtId="171" fontId="131" fillId="0" borderId="1" xfId="0" applyNumberFormat="1" applyFont="1" applyBorder="1" applyAlignment="1">
      <alignment horizontal="right" vertical="top"/>
    </xf>
    <xf numFmtId="4" fontId="132" fillId="0" borderId="1" xfId="0" applyNumberFormat="1" applyFont="1" applyBorder="1" applyAlignment="1">
      <alignment horizontal="right" vertical="top"/>
    </xf>
    <xf numFmtId="170" fontId="133" fillId="2" borderId="1" xfId="0" applyNumberFormat="1" applyFont="1" applyFill="1" applyBorder="1" applyAlignment="1" applyProtection="1">
      <alignment horizontal="right" vertical="top"/>
      <protection locked="0"/>
    </xf>
    <xf numFmtId="169" fontId="134" fillId="0" borderId="1" xfId="0" applyNumberFormat="1" applyFont="1" applyBorder="1" applyAlignment="1">
      <alignment horizontal="right" vertical="top"/>
    </xf>
    <xf numFmtId="169" fontId="135" fillId="0" borderId="1" xfId="0" applyNumberFormat="1" applyFont="1" applyBorder="1" applyAlignment="1">
      <alignment horizontal="right" vertical="top"/>
    </xf>
    <xf numFmtId="169" fontId="136" fillId="0" borderId="1" xfId="0" applyNumberFormat="1" applyFont="1" applyBorder="1" applyAlignment="1">
      <alignment horizontal="right" vertical="top"/>
    </xf>
    <xf numFmtId="4" fontId="137" fillId="0" borderId="1" xfId="0" applyNumberFormat="1" applyFont="1" applyBorder="1" applyAlignment="1">
      <alignment horizontal="right" vertical="top"/>
    </xf>
    <xf numFmtId="0" fontId="138" fillId="0" borderId="0" xfId="0" applyFont="1"/>
    <xf numFmtId="0" fontId="139" fillId="0" borderId="1" xfId="0" applyFont="1" applyBorder="1" applyAlignment="1">
      <alignment horizontal="left" vertical="top"/>
    </xf>
    <xf numFmtId="0" fontId="140" fillId="0" borderId="1" xfId="0" applyFont="1" applyBorder="1" applyAlignment="1">
      <alignment horizontal="left" vertical="top" wrapText="1"/>
    </xf>
    <xf numFmtId="0" fontId="141" fillId="0" borderId="1" xfId="0" applyFont="1" applyBorder="1" applyAlignment="1">
      <alignment horizontal="center" vertical="top"/>
    </xf>
    <xf numFmtId="168" fontId="142" fillId="0" borderId="1" xfId="0" applyNumberFormat="1" applyFont="1" applyBorder="1" applyAlignment="1">
      <alignment horizontal="right" vertical="top"/>
    </xf>
    <xf numFmtId="169" fontId="143" fillId="0" borderId="1" xfId="0" applyNumberFormat="1" applyFont="1" applyBorder="1" applyAlignment="1">
      <alignment horizontal="right" vertical="top"/>
    </xf>
    <xf numFmtId="169" fontId="144" fillId="0" borderId="1" xfId="0" applyNumberFormat="1" applyFont="1" applyBorder="1" applyAlignment="1">
      <alignment horizontal="right" vertical="top"/>
    </xf>
    <xf numFmtId="169" fontId="145" fillId="0" borderId="1" xfId="0" applyNumberFormat="1" applyFont="1" applyBorder="1" applyAlignment="1">
      <alignment horizontal="right" vertical="top"/>
    </xf>
    <xf numFmtId="170" fontId="146" fillId="2" borderId="1" xfId="0" applyNumberFormat="1" applyFont="1" applyFill="1" applyBorder="1" applyAlignment="1" applyProtection="1">
      <alignment horizontal="right" vertical="top"/>
      <protection locked="0"/>
    </xf>
    <xf numFmtId="171" fontId="147" fillId="0" borderId="1" xfId="0" applyNumberFormat="1" applyFont="1" applyBorder="1" applyAlignment="1">
      <alignment horizontal="right" vertical="top"/>
    </xf>
    <xf numFmtId="4" fontId="148" fillId="0" borderId="1" xfId="0" applyNumberFormat="1" applyFont="1" applyBorder="1" applyAlignment="1">
      <alignment horizontal="right" vertical="top"/>
    </xf>
    <xf numFmtId="170" fontId="149" fillId="2" borderId="1" xfId="0" applyNumberFormat="1" applyFont="1" applyFill="1" applyBorder="1" applyAlignment="1" applyProtection="1">
      <alignment horizontal="right" vertical="top"/>
      <protection locked="0"/>
    </xf>
    <xf numFmtId="169" fontId="150" fillId="0" borderId="1" xfId="0" applyNumberFormat="1" applyFont="1" applyBorder="1" applyAlignment="1">
      <alignment horizontal="right" vertical="top"/>
    </xf>
    <xf numFmtId="169" fontId="151" fillId="0" borderId="1" xfId="0" applyNumberFormat="1" applyFont="1" applyBorder="1" applyAlignment="1">
      <alignment horizontal="right" vertical="top"/>
    </xf>
    <xf numFmtId="169" fontId="152" fillId="0" borderId="1" xfId="0" applyNumberFormat="1" applyFont="1" applyBorder="1" applyAlignment="1">
      <alignment horizontal="right" vertical="top"/>
    </xf>
    <xf numFmtId="4" fontId="153" fillId="0" borderId="1" xfId="0" applyNumberFormat="1" applyFont="1" applyBorder="1" applyAlignment="1">
      <alignment horizontal="right" vertical="top"/>
    </xf>
    <xf numFmtId="0" fontId="154" fillId="0" borderId="0" xfId="0" applyFont="1"/>
    <xf numFmtId="0" fontId="155" fillId="3" borderId="1" xfId="0" applyFont="1" applyFill="1" applyBorder="1" applyAlignment="1">
      <alignment horizontal="left"/>
    </xf>
    <xf numFmtId="4" fontId="167" fillId="3" borderId="1" xfId="0" applyNumberFormat="1" applyFont="1" applyFill="1" applyBorder="1" applyAlignment="1">
      <alignment horizontal="right"/>
    </xf>
    <xf numFmtId="4" fontId="168" fillId="3" borderId="1" xfId="0" applyNumberFormat="1" applyFont="1" applyFill="1" applyBorder="1" applyAlignment="1">
      <alignment horizontal="right"/>
    </xf>
    <xf numFmtId="4" fontId="169" fillId="3" borderId="1" xfId="0" applyNumberFormat="1" applyFont="1" applyFill="1" applyBorder="1" applyAlignment="1">
      <alignment horizontal="right"/>
    </xf>
    <xf numFmtId="0" fontId="170" fillId="0" borderId="0" xfId="0" applyFont="1"/>
    <xf numFmtId="0" fontId="171" fillId="0" borderId="1" xfId="0" applyFont="1" applyBorder="1" applyAlignment="1">
      <alignment horizontal="left" vertical="top"/>
    </xf>
    <xf numFmtId="0" fontId="172" fillId="0" borderId="1" xfId="0" applyFont="1" applyBorder="1" applyAlignment="1">
      <alignment horizontal="left" vertical="top" wrapText="1"/>
    </xf>
    <xf numFmtId="0" fontId="173" fillId="0" borderId="1" xfId="0" applyFont="1" applyBorder="1" applyAlignment="1">
      <alignment horizontal="center" vertical="top"/>
    </xf>
    <xf numFmtId="168" fontId="174" fillId="0" borderId="1" xfId="0" applyNumberFormat="1" applyFont="1" applyBorder="1" applyAlignment="1">
      <alignment horizontal="right" vertical="top"/>
    </xf>
    <xf numFmtId="169" fontId="175" fillId="0" borderId="1" xfId="0" applyNumberFormat="1" applyFont="1" applyBorder="1" applyAlignment="1">
      <alignment horizontal="right" vertical="top"/>
    </xf>
    <xf numFmtId="169" fontId="176" fillId="0" borderId="1" xfId="0" applyNumberFormat="1" applyFont="1" applyBorder="1" applyAlignment="1">
      <alignment horizontal="right" vertical="top"/>
    </xf>
    <xf numFmtId="169" fontId="177" fillId="0" borderId="1" xfId="0" applyNumberFormat="1" applyFont="1" applyBorder="1" applyAlignment="1">
      <alignment horizontal="right" vertical="top"/>
    </xf>
    <xf numFmtId="170" fontId="178" fillId="2" borderId="1" xfId="0" applyNumberFormat="1" applyFont="1" applyFill="1" applyBorder="1" applyAlignment="1" applyProtection="1">
      <alignment horizontal="right" vertical="top"/>
      <protection locked="0"/>
    </xf>
    <xf numFmtId="171" fontId="179" fillId="0" borderId="1" xfId="0" applyNumberFormat="1" applyFont="1" applyBorder="1" applyAlignment="1">
      <alignment horizontal="right" vertical="top"/>
    </xf>
    <xf numFmtId="4" fontId="180" fillId="0" borderId="1" xfId="0" applyNumberFormat="1" applyFont="1" applyBorder="1" applyAlignment="1">
      <alignment horizontal="right" vertical="top"/>
    </xf>
    <xf numFmtId="170" fontId="181" fillId="2" borderId="1" xfId="0" applyNumberFormat="1" applyFont="1" applyFill="1" applyBorder="1" applyAlignment="1" applyProtection="1">
      <alignment horizontal="right" vertical="top"/>
      <protection locked="0"/>
    </xf>
    <xf numFmtId="169" fontId="182" fillId="0" borderId="1" xfId="0" applyNumberFormat="1" applyFont="1" applyBorder="1" applyAlignment="1">
      <alignment horizontal="right" vertical="top"/>
    </xf>
    <xf numFmtId="169" fontId="183" fillId="0" borderId="1" xfId="0" applyNumberFormat="1" applyFont="1" applyBorder="1" applyAlignment="1">
      <alignment horizontal="right" vertical="top"/>
    </xf>
    <xf numFmtId="169" fontId="184" fillId="0" borderId="1" xfId="0" applyNumberFormat="1" applyFont="1" applyBorder="1" applyAlignment="1">
      <alignment horizontal="right" vertical="top"/>
    </xf>
    <xf numFmtId="4" fontId="185" fillId="0" borderId="1" xfId="0" applyNumberFormat="1" applyFont="1" applyBorder="1" applyAlignment="1">
      <alignment horizontal="right" vertical="top"/>
    </xf>
    <xf numFmtId="0" fontId="186" fillId="0" borderId="0" xfId="0" applyFont="1"/>
    <xf numFmtId="0" fontId="187" fillId="0" borderId="1" xfId="0" applyFont="1" applyBorder="1" applyAlignment="1">
      <alignment horizontal="left" vertical="top"/>
    </xf>
    <xf numFmtId="0" fontId="188" fillId="0" borderId="1" xfId="0" applyFont="1" applyBorder="1" applyAlignment="1">
      <alignment horizontal="left" vertical="top" wrapText="1"/>
    </xf>
    <xf numFmtId="0" fontId="189" fillId="0" borderId="1" xfId="0" applyFont="1" applyBorder="1" applyAlignment="1">
      <alignment horizontal="center" vertical="top"/>
    </xf>
    <xf numFmtId="168" fontId="190" fillId="0" borderId="1" xfId="0" applyNumberFormat="1" applyFont="1" applyBorder="1" applyAlignment="1">
      <alignment horizontal="right" vertical="top"/>
    </xf>
    <xf numFmtId="169" fontId="191" fillId="0" borderId="1" xfId="0" applyNumberFormat="1" applyFont="1" applyBorder="1" applyAlignment="1">
      <alignment horizontal="right" vertical="top"/>
    </xf>
    <xf numFmtId="169" fontId="192" fillId="0" borderId="1" xfId="0" applyNumberFormat="1" applyFont="1" applyBorder="1" applyAlignment="1">
      <alignment horizontal="right" vertical="top"/>
    </xf>
    <xf numFmtId="169" fontId="193" fillId="0" borderId="1" xfId="0" applyNumberFormat="1" applyFont="1" applyBorder="1" applyAlignment="1">
      <alignment horizontal="right" vertical="top"/>
    </xf>
    <xf numFmtId="170" fontId="194" fillId="2" borderId="1" xfId="0" applyNumberFormat="1" applyFont="1" applyFill="1" applyBorder="1" applyAlignment="1" applyProtection="1">
      <alignment horizontal="right" vertical="top"/>
      <protection locked="0"/>
    </xf>
    <xf numFmtId="171" fontId="195" fillId="0" borderId="1" xfId="0" applyNumberFormat="1" applyFont="1" applyBorder="1" applyAlignment="1">
      <alignment horizontal="right" vertical="top"/>
    </xf>
    <xf numFmtId="4" fontId="196" fillId="0" borderId="1" xfId="0" applyNumberFormat="1" applyFont="1" applyBorder="1" applyAlignment="1">
      <alignment horizontal="right" vertical="top"/>
    </xf>
    <xf numFmtId="170" fontId="197" fillId="2" borderId="1" xfId="0" applyNumberFormat="1" applyFont="1" applyFill="1" applyBorder="1" applyAlignment="1" applyProtection="1">
      <alignment horizontal="right" vertical="top"/>
      <protection locked="0"/>
    </xf>
    <xf numFmtId="169" fontId="198" fillId="0" borderId="1" xfId="0" applyNumberFormat="1" applyFont="1" applyBorder="1" applyAlignment="1">
      <alignment horizontal="right" vertical="top"/>
    </xf>
    <xf numFmtId="169" fontId="199" fillId="0" borderId="1" xfId="0" applyNumberFormat="1" applyFont="1" applyBorder="1" applyAlignment="1">
      <alignment horizontal="right" vertical="top"/>
    </xf>
    <xf numFmtId="169" fontId="200" fillId="0" borderId="1" xfId="0" applyNumberFormat="1" applyFont="1" applyBorder="1" applyAlignment="1">
      <alignment horizontal="right" vertical="top"/>
    </xf>
    <xf numFmtId="4" fontId="201" fillId="0" borderId="1" xfId="0" applyNumberFormat="1" applyFont="1" applyBorder="1" applyAlignment="1">
      <alignment horizontal="right" vertical="top"/>
    </xf>
    <xf numFmtId="0" fontId="202" fillId="0" borderId="0" xfId="0" applyFont="1"/>
    <xf numFmtId="0" fontId="203" fillId="0" borderId="1" xfId="0" applyFont="1" applyBorder="1" applyAlignment="1">
      <alignment horizontal="left" vertical="top"/>
    </xf>
    <xf numFmtId="0" fontId="204" fillId="0" borderId="1" xfId="0" applyFont="1" applyBorder="1" applyAlignment="1">
      <alignment horizontal="left" vertical="top" wrapText="1"/>
    </xf>
    <xf numFmtId="0" fontId="205" fillId="0" borderId="1" xfId="0" applyFont="1" applyBorder="1" applyAlignment="1">
      <alignment horizontal="center" vertical="top"/>
    </xf>
    <xf numFmtId="168" fontId="206" fillId="0" borderId="1" xfId="0" applyNumberFormat="1" applyFont="1" applyBorder="1" applyAlignment="1">
      <alignment horizontal="right" vertical="top"/>
    </xf>
    <xf numFmtId="169" fontId="207" fillId="0" borderId="1" xfId="0" applyNumberFormat="1" applyFont="1" applyBorder="1" applyAlignment="1">
      <alignment horizontal="right" vertical="top"/>
    </xf>
    <xf numFmtId="169" fontId="208" fillId="0" borderId="1" xfId="0" applyNumberFormat="1" applyFont="1" applyBorder="1" applyAlignment="1">
      <alignment horizontal="right" vertical="top"/>
    </xf>
    <xf numFmtId="169" fontId="209" fillId="0" borderId="1" xfId="0" applyNumberFormat="1" applyFont="1" applyBorder="1" applyAlignment="1">
      <alignment horizontal="right" vertical="top"/>
    </xf>
    <xf numFmtId="170" fontId="210" fillId="2" borderId="1" xfId="0" applyNumberFormat="1" applyFont="1" applyFill="1" applyBorder="1" applyAlignment="1" applyProtection="1">
      <alignment horizontal="right" vertical="top"/>
      <protection locked="0"/>
    </xf>
    <xf numFmtId="171" fontId="211" fillId="0" borderId="1" xfId="0" applyNumberFormat="1" applyFont="1" applyBorder="1" applyAlignment="1">
      <alignment horizontal="right" vertical="top"/>
    </xf>
    <xf numFmtId="4" fontId="212" fillId="0" borderId="1" xfId="0" applyNumberFormat="1" applyFont="1" applyBorder="1" applyAlignment="1">
      <alignment horizontal="right" vertical="top"/>
    </xf>
    <xf numFmtId="170" fontId="213" fillId="2" borderId="1" xfId="0" applyNumberFormat="1" applyFont="1" applyFill="1" applyBorder="1" applyAlignment="1" applyProtection="1">
      <alignment horizontal="right" vertical="top"/>
      <protection locked="0"/>
    </xf>
    <xf numFmtId="169" fontId="214" fillId="0" borderId="1" xfId="0" applyNumberFormat="1" applyFont="1" applyBorder="1" applyAlignment="1">
      <alignment horizontal="right" vertical="top"/>
    </xf>
    <xf numFmtId="169" fontId="215" fillId="0" borderId="1" xfId="0" applyNumberFormat="1" applyFont="1" applyBorder="1" applyAlignment="1">
      <alignment horizontal="right" vertical="top"/>
    </xf>
    <xf numFmtId="169" fontId="216" fillId="0" borderId="1" xfId="0" applyNumberFormat="1" applyFont="1" applyBorder="1" applyAlignment="1">
      <alignment horizontal="right" vertical="top"/>
    </xf>
    <xf numFmtId="4" fontId="217" fillId="0" borderId="1" xfId="0" applyNumberFormat="1" applyFont="1" applyBorder="1" applyAlignment="1">
      <alignment horizontal="right" vertical="top"/>
    </xf>
    <xf numFmtId="0" fontId="218" fillId="0" borderId="0" xfId="0" applyFont="1"/>
    <xf numFmtId="0" fontId="219" fillId="0" borderId="1" xfId="0" applyFont="1" applyBorder="1" applyAlignment="1">
      <alignment horizontal="left" vertical="top"/>
    </xf>
    <xf numFmtId="0" fontId="220" fillId="0" borderId="1" xfId="0" applyFont="1" applyBorder="1" applyAlignment="1">
      <alignment horizontal="left" vertical="top" wrapText="1"/>
    </xf>
    <xf numFmtId="0" fontId="221" fillId="0" borderId="1" xfId="0" applyFont="1" applyBorder="1" applyAlignment="1">
      <alignment horizontal="center" vertical="top"/>
    </xf>
    <xf numFmtId="168" fontId="222" fillId="0" borderId="1" xfId="0" applyNumberFormat="1" applyFont="1" applyBorder="1" applyAlignment="1">
      <alignment horizontal="right" vertical="top"/>
    </xf>
    <xf numFmtId="169" fontId="223" fillId="0" borderId="1" xfId="0" applyNumberFormat="1" applyFont="1" applyBorder="1" applyAlignment="1">
      <alignment horizontal="right" vertical="top"/>
    </xf>
    <xf numFmtId="169" fontId="224" fillId="0" borderId="1" xfId="0" applyNumberFormat="1" applyFont="1" applyBorder="1" applyAlignment="1">
      <alignment horizontal="right" vertical="top"/>
    </xf>
    <xf numFmtId="169" fontId="225" fillId="0" borderId="1" xfId="0" applyNumberFormat="1" applyFont="1" applyBorder="1" applyAlignment="1">
      <alignment horizontal="right" vertical="top"/>
    </xf>
    <xf numFmtId="170" fontId="226" fillId="2" borderId="1" xfId="0" applyNumberFormat="1" applyFont="1" applyFill="1" applyBorder="1" applyAlignment="1" applyProtection="1">
      <alignment horizontal="right" vertical="top"/>
      <protection locked="0"/>
    </xf>
    <xf numFmtId="171" fontId="227" fillId="0" borderId="1" xfId="0" applyNumberFormat="1" applyFont="1" applyBorder="1" applyAlignment="1">
      <alignment horizontal="right" vertical="top"/>
    </xf>
    <xf numFmtId="4" fontId="228" fillId="0" borderId="1" xfId="0" applyNumberFormat="1" applyFont="1" applyBorder="1" applyAlignment="1">
      <alignment horizontal="right" vertical="top"/>
    </xf>
    <xf numFmtId="170" fontId="229" fillId="2" borderId="1" xfId="0" applyNumberFormat="1" applyFont="1" applyFill="1" applyBorder="1" applyAlignment="1" applyProtection="1">
      <alignment horizontal="right" vertical="top"/>
      <protection locked="0"/>
    </xf>
    <xf numFmtId="169" fontId="230" fillId="0" borderId="1" xfId="0" applyNumberFormat="1" applyFont="1" applyBorder="1" applyAlignment="1">
      <alignment horizontal="right" vertical="top"/>
    </xf>
    <xf numFmtId="169" fontId="231" fillId="0" borderId="1" xfId="0" applyNumberFormat="1" applyFont="1" applyBorder="1" applyAlignment="1">
      <alignment horizontal="right" vertical="top"/>
    </xf>
    <xf numFmtId="169" fontId="232" fillId="0" borderId="1" xfId="0" applyNumberFormat="1" applyFont="1" applyBorder="1" applyAlignment="1">
      <alignment horizontal="right" vertical="top"/>
    </xf>
    <xf numFmtId="4" fontId="233" fillId="0" borderId="1" xfId="0" applyNumberFormat="1" applyFont="1" applyBorder="1" applyAlignment="1">
      <alignment horizontal="right" vertical="top"/>
    </xf>
    <xf numFmtId="0" fontId="234" fillId="0" borderId="0" xfId="0" applyFont="1"/>
    <xf numFmtId="0" fontId="235" fillId="3" borderId="1" xfId="0" applyFont="1" applyFill="1" applyBorder="1" applyAlignment="1">
      <alignment horizontal="left"/>
    </xf>
    <xf numFmtId="4" fontId="247" fillId="3" borderId="1" xfId="0" applyNumberFormat="1" applyFont="1" applyFill="1" applyBorder="1" applyAlignment="1">
      <alignment horizontal="right"/>
    </xf>
    <xf numFmtId="4" fontId="248" fillId="3" borderId="1" xfId="0" applyNumberFormat="1" applyFont="1" applyFill="1" applyBorder="1" applyAlignment="1">
      <alignment horizontal="right"/>
    </xf>
    <xf numFmtId="4" fontId="249" fillId="3" borderId="1" xfId="0" applyNumberFormat="1" applyFont="1" applyFill="1" applyBorder="1" applyAlignment="1">
      <alignment horizontal="right"/>
    </xf>
    <xf numFmtId="0" fontId="250" fillId="0" borderId="0" xfId="0" applyFont="1"/>
    <xf numFmtId="0" fontId="251" fillId="0" borderId="1" xfId="0" applyFont="1" applyBorder="1" applyAlignment="1">
      <alignment horizontal="left" vertical="top"/>
    </xf>
    <xf numFmtId="0" fontId="252" fillId="0" borderId="1" xfId="0" applyFont="1" applyBorder="1" applyAlignment="1">
      <alignment horizontal="left" vertical="top" wrapText="1"/>
    </xf>
    <xf numFmtId="0" fontId="253" fillId="0" borderId="1" xfId="0" applyFont="1" applyBorder="1" applyAlignment="1">
      <alignment horizontal="center" vertical="top"/>
    </xf>
    <xf numFmtId="168" fontId="254" fillId="0" borderId="1" xfId="0" applyNumberFormat="1" applyFont="1" applyBorder="1" applyAlignment="1">
      <alignment horizontal="right" vertical="top"/>
    </xf>
    <xf numFmtId="169" fontId="255" fillId="0" borderId="1" xfId="0" applyNumberFormat="1" applyFont="1" applyBorder="1" applyAlignment="1">
      <alignment horizontal="right" vertical="top"/>
    </xf>
    <xf numFmtId="169" fontId="256" fillId="0" borderId="1" xfId="0" applyNumberFormat="1" applyFont="1" applyBorder="1" applyAlignment="1">
      <alignment horizontal="right" vertical="top"/>
    </xf>
    <xf numFmtId="169" fontId="257" fillId="0" borderId="1" xfId="0" applyNumberFormat="1" applyFont="1" applyBorder="1" applyAlignment="1">
      <alignment horizontal="right" vertical="top"/>
    </xf>
    <xf numFmtId="170" fontId="258" fillId="2" borderId="1" xfId="0" applyNumberFormat="1" applyFont="1" applyFill="1" applyBorder="1" applyAlignment="1" applyProtection="1">
      <alignment horizontal="right" vertical="top"/>
      <protection locked="0"/>
    </xf>
    <xf numFmtId="171" fontId="259" fillId="0" borderId="1" xfId="0" applyNumberFormat="1" applyFont="1" applyBorder="1" applyAlignment="1">
      <alignment horizontal="right" vertical="top"/>
    </xf>
    <xf numFmtId="4" fontId="260" fillId="0" borderId="1" xfId="0" applyNumberFormat="1" applyFont="1" applyBorder="1" applyAlignment="1">
      <alignment horizontal="right" vertical="top"/>
    </xf>
    <xf numFmtId="170" fontId="261" fillId="2" borderId="1" xfId="0" applyNumberFormat="1" applyFont="1" applyFill="1" applyBorder="1" applyAlignment="1" applyProtection="1">
      <alignment horizontal="right" vertical="top"/>
      <protection locked="0"/>
    </xf>
    <xf numFmtId="169" fontId="262" fillId="0" borderId="1" xfId="0" applyNumberFormat="1" applyFont="1" applyBorder="1" applyAlignment="1">
      <alignment horizontal="right" vertical="top"/>
    </xf>
    <xf numFmtId="169" fontId="263" fillId="0" borderId="1" xfId="0" applyNumberFormat="1" applyFont="1" applyBorder="1" applyAlignment="1">
      <alignment horizontal="right" vertical="top"/>
    </xf>
    <xf numFmtId="169" fontId="264" fillId="0" borderId="1" xfId="0" applyNumberFormat="1" applyFont="1" applyBorder="1" applyAlignment="1">
      <alignment horizontal="right" vertical="top"/>
    </xf>
    <xf numFmtId="4" fontId="265" fillId="0" borderId="1" xfId="0" applyNumberFormat="1" applyFont="1" applyBorder="1" applyAlignment="1">
      <alignment horizontal="right" vertical="top"/>
    </xf>
    <xf numFmtId="0" fontId="266" fillId="0" borderId="0" xfId="0" applyFont="1"/>
    <xf numFmtId="0" fontId="267" fillId="0" borderId="1" xfId="0" applyFont="1" applyBorder="1" applyAlignment="1">
      <alignment horizontal="left" vertical="top"/>
    </xf>
    <xf numFmtId="0" fontId="268" fillId="0" borderId="1" xfId="0" applyFont="1" applyBorder="1" applyAlignment="1">
      <alignment horizontal="left" vertical="top" wrapText="1"/>
    </xf>
    <xf numFmtId="0" fontId="269" fillId="0" borderId="1" xfId="0" applyFont="1" applyBorder="1" applyAlignment="1">
      <alignment horizontal="center" vertical="top"/>
    </xf>
    <xf numFmtId="168" fontId="270" fillId="0" borderId="1" xfId="0" applyNumberFormat="1" applyFont="1" applyBorder="1" applyAlignment="1">
      <alignment horizontal="right" vertical="top"/>
    </xf>
    <xf numFmtId="169" fontId="271" fillId="0" borderId="1" xfId="0" applyNumberFormat="1" applyFont="1" applyBorder="1" applyAlignment="1">
      <alignment horizontal="right" vertical="top"/>
    </xf>
    <xf numFmtId="169" fontId="272" fillId="0" borderId="1" xfId="0" applyNumberFormat="1" applyFont="1" applyBorder="1" applyAlignment="1">
      <alignment horizontal="right" vertical="top"/>
    </xf>
    <xf numFmtId="169" fontId="273" fillId="0" borderId="1" xfId="0" applyNumberFormat="1" applyFont="1" applyBorder="1" applyAlignment="1">
      <alignment horizontal="right" vertical="top"/>
    </xf>
    <xf numFmtId="170" fontId="274" fillId="2" borderId="1" xfId="0" applyNumberFormat="1" applyFont="1" applyFill="1" applyBorder="1" applyAlignment="1" applyProtection="1">
      <alignment horizontal="right" vertical="top"/>
      <protection locked="0"/>
    </xf>
    <xf numFmtId="171" fontId="275" fillId="0" borderId="1" xfId="0" applyNumberFormat="1" applyFont="1" applyBorder="1" applyAlignment="1">
      <alignment horizontal="right" vertical="top"/>
    </xf>
    <xf numFmtId="4" fontId="276" fillId="0" borderId="1" xfId="0" applyNumberFormat="1" applyFont="1" applyBorder="1" applyAlignment="1">
      <alignment horizontal="right" vertical="top"/>
    </xf>
    <xf numFmtId="170" fontId="277" fillId="2" borderId="1" xfId="0" applyNumberFormat="1" applyFont="1" applyFill="1" applyBorder="1" applyAlignment="1" applyProtection="1">
      <alignment horizontal="right" vertical="top"/>
      <protection locked="0"/>
    </xf>
    <xf numFmtId="169" fontId="278" fillId="0" borderId="1" xfId="0" applyNumberFormat="1" applyFont="1" applyBorder="1" applyAlignment="1">
      <alignment horizontal="right" vertical="top"/>
    </xf>
    <xf numFmtId="169" fontId="279" fillId="0" borderId="1" xfId="0" applyNumberFormat="1" applyFont="1" applyBorder="1" applyAlignment="1">
      <alignment horizontal="right" vertical="top"/>
    </xf>
    <xf numFmtId="169" fontId="280" fillId="0" borderId="1" xfId="0" applyNumberFormat="1" applyFont="1" applyBorder="1" applyAlignment="1">
      <alignment horizontal="right" vertical="top"/>
    </xf>
    <xf numFmtId="4" fontId="281" fillId="0" borderId="1" xfId="0" applyNumberFormat="1" applyFont="1" applyBorder="1" applyAlignment="1">
      <alignment horizontal="right" vertical="top"/>
    </xf>
    <xf numFmtId="0" fontId="282" fillId="0" borderId="0" xfId="0" applyFont="1"/>
    <xf numFmtId="0" fontId="283" fillId="0" borderId="1" xfId="0" applyFont="1" applyBorder="1" applyAlignment="1">
      <alignment horizontal="left" vertical="top"/>
    </xf>
    <xf numFmtId="0" fontId="284" fillId="0" borderId="1" xfId="0" applyFont="1" applyBorder="1" applyAlignment="1">
      <alignment horizontal="left" vertical="top" wrapText="1"/>
    </xf>
    <xf numFmtId="0" fontId="285" fillId="0" borderId="1" xfId="0" applyFont="1" applyBorder="1" applyAlignment="1">
      <alignment horizontal="center" vertical="top"/>
    </xf>
    <xf numFmtId="168" fontId="286" fillId="0" borderId="1" xfId="0" applyNumberFormat="1" applyFont="1" applyBorder="1" applyAlignment="1">
      <alignment horizontal="right" vertical="top"/>
    </xf>
    <xf numFmtId="169" fontId="287" fillId="0" borderId="1" xfId="0" applyNumberFormat="1" applyFont="1" applyBorder="1" applyAlignment="1">
      <alignment horizontal="right" vertical="top"/>
    </xf>
    <xf numFmtId="169" fontId="288" fillId="0" borderId="1" xfId="0" applyNumberFormat="1" applyFont="1" applyBorder="1" applyAlignment="1">
      <alignment horizontal="right" vertical="top"/>
    </xf>
    <xf numFmtId="169" fontId="289" fillId="0" borderId="1" xfId="0" applyNumberFormat="1" applyFont="1" applyBorder="1" applyAlignment="1">
      <alignment horizontal="right" vertical="top"/>
    </xf>
    <xf numFmtId="170" fontId="290" fillId="2" borderId="1" xfId="0" applyNumberFormat="1" applyFont="1" applyFill="1" applyBorder="1" applyAlignment="1" applyProtection="1">
      <alignment horizontal="right" vertical="top"/>
      <protection locked="0"/>
    </xf>
    <xf numFmtId="171" fontId="291" fillId="0" borderId="1" xfId="0" applyNumberFormat="1" applyFont="1" applyBorder="1" applyAlignment="1">
      <alignment horizontal="right" vertical="top"/>
    </xf>
    <xf numFmtId="4" fontId="292" fillId="0" borderId="1" xfId="0" applyNumberFormat="1" applyFont="1" applyBorder="1" applyAlignment="1">
      <alignment horizontal="right" vertical="top"/>
    </xf>
    <xf numFmtId="170" fontId="293" fillId="2" borderId="1" xfId="0" applyNumberFormat="1" applyFont="1" applyFill="1" applyBorder="1" applyAlignment="1" applyProtection="1">
      <alignment horizontal="right" vertical="top"/>
      <protection locked="0"/>
    </xf>
    <xf numFmtId="169" fontId="294" fillId="0" borderId="1" xfId="0" applyNumberFormat="1" applyFont="1" applyBorder="1" applyAlignment="1">
      <alignment horizontal="right" vertical="top"/>
    </xf>
    <xf numFmtId="169" fontId="295" fillId="0" borderId="1" xfId="0" applyNumberFormat="1" applyFont="1" applyBorder="1" applyAlignment="1">
      <alignment horizontal="right" vertical="top"/>
    </xf>
    <xf numFmtId="169" fontId="296" fillId="0" borderId="1" xfId="0" applyNumberFormat="1" applyFont="1" applyBorder="1" applyAlignment="1">
      <alignment horizontal="right" vertical="top"/>
    </xf>
    <xf numFmtId="4" fontId="297" fillId="0" borderId="1" xfId="0" applyNumberFormat="1" applyFont="1" applyBorder="1" applyAlignment="1">
      <alignment horizontal="right" vertical="top"/>
    </xf>
    <xf numFmtId="0" fontId="298" fillId="0" borderId="0" xfId="0" applyFont="1"/>
    <xf numFmtId="0" fontId="299" fillId="0" borderId="1" xfId="0" applyFont="1" applyBorder="1" applyAlignment="1">
      <alignment horizontal="left" vertical="top"/>
    </xf>
    <xf numFmtId="0" fontId="300" fillId="0" borderId="1" xfId="0" applyFont="1" applyBorder="1" applyAlignment="1">
      <alignment horizontal="left" vertical="top" wrapText="1"/>
    </xf>
    <xf numFmtId="0" fontId="301" fillId="0" borderId="1" xfId="0" applyFont="1" applyBorder="1" applyAlignment="1">
      <alignment horizontal="center" vertical="top"/>
    </xf>
    <xf numFmtId="168" fontId="302" fillId="0" borderId="1" xfId="0" applyNumberFormat="1" applyFont="1" applyBorder="1" applyAlignment="1">
      <alignment horizontal="right" vertical="top"/>
    </xf>
    <xf numFmtId="169" fontId="303" fillId="0" borderId="1" xfId="0" applyNumberFormat="1" applyFont="1" applyBorder="1" applyAlignment="1">
      <alignment horizontal="right" vertical="top"/>
    </xf>
    <xf numFmtId="169" fontId="304" fillId="0" borderId="1" xfId="0" applyNumberFormat="1" applyFont="1" applyBorder="1" applyAlignment="1">
      <alignment horizontal="right" vertical="top"/>
    </xf>
    <xf numFmtId="169" fontId="305" fillId="0" borderId="1" xfId="0" applyNumberFormat="1" applyFont="1" applyBorder="1" applyAlignment="1">
      <alignment horizontal="right" vertical="top"/>
    </xf>
    <xf numFmtId="170" fontId="306" fillId="2" borderId="1" xfId="0" applyNumberFormat="1" applyFont="1" applyFill="1" applyBorder="1" applyAlignment="1" applyProtection="1">
      <alignment horizontal="right" vertical="top"/>
      <protection locked="0"/>
    </xf>
    <xf numFmtId="171" fontId="307" fillId="0" borderId="1" xfId="0" applyNumberFormat="1" applyFont="1" applyBorder="1" applyAlignment="1">
      <alignment horizontal="right" vertical="top"/>
    </xf>
    <xf numFmtId="4" fontId="308" fillId="0" borderId="1" xfId="0" applyNumberFormat="1" applyFont="1" applyBorder="1" applyAlignment="1">
      <alignment horizontal="right" vertical="top"/>
    </xf>
    <xf numFmtId="170" fontId="309" fillId="2" borderId="1" xfId="0" applyNumberFormat="1" applyFont="1" applyFill="1" applyBorder="1" applyAlignment="1" applyProtection="1">
      <alignment horizontal="right" vertical="top"/>
      <protection locked="0"/>
    </xf>
    <xf numFmtId="169" fontId="310" fillId="0" borderId="1" xfId="0" applyNumberFormat="1" applyFont="1" applyBorder="1" applyAlignment="1">
      <alignment horizontal="right" vertical="top"/>
    </xf>
    <xf numFmtId="169" fontId="311" fillId="0" borderId="1" xfId="0" applyNumberFormat="1" applyFont="1" applyBorder="1" applyAlignment="1">
      <alignment horizontal="right" vertical="top"/>
    </xf>
    <xf numFmtId="169" fontId="312" fillId="0" borderId="1" xfId="0" applyNumberFormat="1" applyFont="1" applyBorder="1" applyAlignment="1">
      <alignment horizontal="right" vertical="top"/>
    </xf>
    <xf numFmtId="4" fontId="313" fillId="0" borderId="1" xfId="0" applyNumberFormat="1" applyFont="1" applyBorder="1" applyAlignment="1">
      <alignment horizontal="right" vertical="top"/>
    </xf>
    <xf numFmtId="0" fontId="314" fillId="0" borderId="0" xfId="0" applyFont="1"/>
    <xf numFmtId="0" fontId="315" fillId="3" borderId="1" xfId="0" applyFont="1" applyFill="1" applyBorder="1" applyAlignment="1">
      <alignment horizontal="left"/>
    </xf>
    <xf numFmtId="4" fontId="327" fillId="3" borderId="1" xfId="0" applyNumberFormat="1" applyFont="1" applyFill="1" applyBorder="1" applyAlignment="1">
      <alignment horizontal="right"/>
    </xf>
    <xf numFmtId="4" fontId="328" fillId="3" borderId="1" xfId="0" applyNumberFormat="1" applyFont="1" applyFill="1" applyBorder="1" applyAlignment="1">
      <alignment horizontal="right"/>
    </xf>
    <xf numFmtId="4" fontId="329" fillId="3" borderId="1" xfId="0" applyNumberFormat="1" applyFont="1" applyFill="1" applyBorder="1" applyAlignment="1">
      <alignment horizontal="right"/>
    </xf>
    <xf numFmtId="0" fontId="330" fillId="0" borderId="0" xfId="0" applyFont="1"/>
    <xf numFmtId="0" fontId="331" fillId="0" borderId="1" xfId="0" applyFont="1" applyBorder="1" applyAlignment="1">
      <alignment horizontal="left" vertical="top"/>
    </xf>
    <xf numFmtId="0" fontId="332" fillId="0" borderId="1" xfId="0" applyFont="1" applyBorder="1" applyAlignment="1">
      <alignment horizontal="left" vertical="top" wrapText="1"/>
    </xf>
    <xf numFmtId="0" fontId="333" fillId="0" borderId="1" xfId="0" applyFont="1" applyBorder="1" applyAlignment="1">
      <alignment horizontal="center" vertical="top"/>
    </xf>
    <xf numFmtId="168" fontId="334" fillId="0" borderId="1" xfId="0" applyNumberFormat="1" applyFont="1" applyBorder="1" applyAlignment="1">
      <alignment horizontal="right" vertical="top"/>
    </xf>
    <xf numFmtId="169" fontId="335" fillId="0" borderId="1" xfId="0" applyNumberFormat="1" applyFont="1" applyBorder="1" applyAlignment="1">
      <alignment horizontal="right" vertical="top"/>
    </xf>
    <xf numFmtId="169" fontId="336" fillId="0" borderId="1" xfId="0" applyNumberFormat="1" applyFont="1" applyBorder="1" applyAlignment="1">
      <alignment horizontal="right" vertical="top"/>
    </xf>
    <xf numFmtId="169" fontId="337" fillId="0" borderId="1" xfId="0" applyNumberFormat="1" applyFont="1" applyBorder="1" applyAlignment="1">
      <alignment horizontal="right" vertical="top"/>
    </xf>
    <xf numFmtId="170" fontId="338" fillId="2" borderId="1" xfId="0" applyNumberFormat="1" applyFont="1" applyFill="1" applyBorder="1" applyAlignment="1" applyProtection="1">
      <alignment horizontal="right" vertical="top"/>
      <protection locked="0"/>
    </xf>
    <xf numFmtId="171" fontId="339" fillId="0" borderId="1" xfId="0" applyNumberFormat="1" applyFont="1" applyBorder="1" applyAlignment="1">
      <alignment horizontal="right" vertical="top"/>
    </xf>
    <xf numFmtId="4" fontId="340" fillId="0" borderId="1" xfId="0" applyNumberFormat="1" applyFont="1" applyBorder="1" applyAlignment="1">
      <alignment horizontal="right" vertical="top"/>
    </xf>
    <xf numFmtId="170" fontId="341" fillId="2" borderId="1" xfId="0" applyNumberFormat="1" applyFont="1" applyFill="1" applyBorder="1" applyAlignment="1" applyProtection="1">
      <alignment horizontal="right" vertical="top"/>
      <protection locked="0"/>
    </xf>
    <xf numFmtId="169" fontId="342" fillId="0" borderId="1" xfId="0" applyNumberFormat="1" applyFont="1" applyBorder="1" applyAlignment="1">
      <alignment horizontal="right" vertical="top"/>
    </xf>
    <xf numFmtId="169" fontId="343" fillId="0" borderId="1" xfId="0" applyNumberFormat="1" applyFont="1" applyBorder="1" applyAlignment="1">
      <alignment horizontal="right" vertical="top"/>
    </xf>
    <xf numFmtId="169" fontId="344" fillId="0" borderId="1" xfId="0" applyNumberFormat="1" applyFont="1" applyBorder="1" applyAlignment="1">
      <alignment horizontal="right" vertical="top"/>
    </xf>
    <xf numFmtId="4" fontId="345" fillId="0" borderId="1" xfId="0" applyNumberFormat="1" applyFont="1" applyBorder="1" applyAlignment="1">
      <alignment horizontal="right" vertical="top"/>
    </xf>
    <xf numFmtId="0" fontId="346" fillId="0" borderId="0" xfId="0" applyFont="1"/>
    <xf numFmtId="0" fontId="347" fillId="0" borderId="1" xfId="0" applyFont="1" applyBorder="1" applyAlignment="1">
      <alignment horizontal="left" vertical="top"/>
    </xf>
    <xf numFmtId="0" fontId="348" fillId="0" borderId="1" xfId="0" applyFont="1" applyBorder="1" applyAlignment="1">
      <alignment horizontal="left" vertical="top" wrapText="1"/>
    </xf>
    <xf numFmtId="0" fontId="349" fillId="0" borderId="1" xfId="0" applyFont="1" applyBorder="1" applyAlignment="1">
      <alignment horizontal="center" vertical="top"/>
    </xf>
    <xf numFmtId="168" fontId="350" fillId="0" borderId="1" xfId="0" applyNumberFormat="1" applyFont="1" applyBorder="1" applyAlignment="1">
      <alignment horizontal="right" vertical="top"/>
    </xf>
    <xf numFmtId="169" fontId="351" fillId="0" borderId="1" xfId="0" applyNumberFormat="1" applyFont="1" applyBorder="1" applyAlignment="1">
      <alignment horizontal="right" vertical="top"/>
    </xf>
    <xf numFmtId="169" fontId="352" fillId="0" borderId="1" xfId="0" applyNumberFormat="1" applyFont="1" applyBorder="1" applyAlignment="1">
      <alignment horizontal="right" vertical="top"/>
    </xf>
    <xf numFmtId="169" fontId="353" fillId="0" borderId="1" xfId="0" applyNumberFormat="1" applyFont="1" applyBorder="1" applyAlignment="1">
      <alignment horizontal="right" vertical="top"/>
    </xf>
    <xf numFmtId="170" fontId="354" fillId="2" borderId="1" xfId="0" applyNumberFormat="1" applyFont="1" applyFill="1" applyBorder="1" applyAlignment="1" applyProtection="1">
      <alignment horizontal="right" vertical="top"/>
      <protection locked="0"/>
    </xf>
    <xf numFmtId="171" fontId="355" fillId="0" borderId="1" xfId="0" applyNumberFormat="1" applyFont="1" applyBorder="1" applyAlignment="1">
      <alignment horizontal="right" vertical="top"/>
    </xf>
    <xf numFmtId="4" fontId="356" fillId="0" borderId="1" xfId="0" applyNumberFormat="1" applyFont="1" applyBorder="1" applyAlignment="1">
      <alignment horizontal="right" vertical="top"/>
    </xf>
    <xf numFmtId="170" fontId="357" fillId="2" borderId="1" xfId="0" applyNumberFormat="1" applyFont="1" applyFill="1" applyBorder="1" applyAlignment="1" applyProtection="1">
      <alignment horizontal="right" vertical="top"/>
      <protection locked="0"/>
    </xf>
    <xf numFmtId="169" fontId="358" fillId="0" borderId="1" xfId="0" applyNumberFormat="1" applyFont="1" applyBorder="1" applyAlignment="1">
      <alignment horizontal="right" vertical="top"/>
    </xf>
    <xf numFmtId="169" fontId="359" fillId="0" borderId="1" xfId="0" applyNumberFormat="1" applyFont="1" applyBorder="1" applyAlignment="1">
      <alignment horizontal="right" vertical="top"/>
    </xf>
    <xf numFmtId="169" fontId="360" fillId="0" borderId="1" xfId="0" applyNumberFormat="1" applyFont="1" applyBorder="1" applyAlignment="1">
      <alignment horizontal="right" vertical="top"/>
    </xf>
    <xf numFmtId="4" fontId="361" fillId="0" borderId="1" xfId="0" applyNumberFormat="1" applyFont="1" applyBorder="1" applyAlignment="1">
      <alignment horizontal="right" vertical="top"/>
    </xf>
    <xf numFmtId="0" fontId="362" fillId="0" borderId="0" xfId="0" applyFont="1"/>
    <xf numFmtId="4" fontId="364" fillId="3" borderId="0" xfId="0" applyNumberFormat="1" applyFont="1" applyFill="1" applyAlignment="1">
      <alignment horizontal="right"/>
    </xf>
    <xf numFmtId="4" fontId="365" fillId="3" borderId="0" xfId="0" applyNumberFormat="1" applyFont="1" applyFill="1" applyAlignment="1">
      <alignment horizontal="right"/>
    </xf>
    <xf numFmtId="4" fontId="366" fillId="3" borderId="0" xfId="0" applyNumberFormat="1" applyFont="1" applyFill="1" applyAlignment="1">
      <alignment horizontal="right"/>
    </xf>
    <xf numFmtId="0" fontId="371" fillId="0" borderId="0" xfId="0" applyFont="1" applyAlignment="1">
      <alignment horizontal="left" vertical="top"/>
    </xf>
    <xf numFmtId="0" fontId="374" fillId="3" borderId="1" xfId="0" applyFont="1" applyFill="1" applyBorder="1" applyAlignment="1">
      <alignment horizontal="left"/>
    </xf>
    <xf numFmtId="0" fontId="375" fillId="3" borderId="1" xfId="0" applyFont="1" applyFill="1" applyBorder="1" applyAlignment="1">
      <alignment horizontal="left"/>
    </xf>
    <xf numFmtId="0" fontId="376" fillId="3" borderId="1" xfId="0" applyFont="1" applyFill="1" applyBorder="1" applyAlignment="1">
      <alignment horizontal="left"/>
    </xf>
    <xf numFmtId="0" fontId="377" fillId="3" borderId="1" xfId="0" applyFont="1" applyFill="1" applyBorder="1" applyAlignment="1">
      <alignment horizontal="left"/>
    </xf>
    <xf numFmtId="0" fontId="378" fillId="3" borderId="1" xfId="0" applyFont="1" applyFill="1" applyBorder="1" applyAlignment="1">
      <alignment horizontal="left"/>
    </xf>
    <xf numFmtId="0" fontId="379" fillId="3" borderId="1" xfId="0" applyFont="1" applyFill="1" applyBorder="1" applyAlignment="1">
      <alignment horizontal="left"/>
    </xf>
    <xf numFmtId="0" fontId="380" fillId="3" borderId="1" xfId="0" applyFont="1" applyFill="1" applyBorder="1" applyAlignment="1">
      <alignment horizontal="left"/>
    </xf>
    <xf numFmtId="0" fontId="381" fillId="3" borderId="1" xfId="0" applyFont="1" applyFill="1" applyBorder="1" applyAlignment="1">
      <alignment horizontal="left"/>
    </xf>
    <xf numFmtId="0" fontId="382" fillId="3" borderId="1" xfId="0" applyFont="1" applyFill="1" applyBorder="1" applyAlignment="1">
      <alignment horizontal="left"/>
    </xf>
    <xf numFmtId="0" fontId="383" fillId="0" borderId="1" xfId="0" applyFont="1" applyBorder="1" applyAlignment="1">
      <alignment horizontal="left" vertical="top"/>
    </xf>
    <xf numFmtId="0" fontId="384" fillId="0" borderId="1" xfId="0" applyFont="1" applyBorder="1" applyAlignment="1">
      <alignment horizontal="left" vertical="top" wrapText="1"/>
    </xf>
    <xf numFmtId="4" fontId="385" fillId="2" borderId="1" xfId="0" applyNumberFormat="1" applyFont="1" applyFill="1" applyBorder="1" applyAlignment="1" applyProtection="1">
      <alignment horizontal="right" vertical="top"/>
      <protection locked="0"/>
    </xf>
    <xf numFmtId="4" fontId="386" fillId="0" borderId="1" xfId="0" applyNumberFormat="1" applyFont="1" applyBorder="1" applyAlignment="1">
      <alignment horizontal="right" vertical="top"/>
    </xf>
    <xf numFmtId="4" fontId="387" fillId="2" borderId="1" xfId="0" applyNumberFormat="1" applyFont="1" applyFill="1" applyBorder="1" applyAlignment="1" applyProtection="1">
      <alignment horizontal="right" vertical="top"/>
      <protection locked="0"/>
    </xf>
    <xf numFmtId="4" fontId="388" fillId="0" borderId="1" xfId="0" applyNumberFormat="1" applyFont="1" applyBorder="1" applyAlignment="1">
      <alignment horizontal="right" vertical="top"/>
    </xf>
    <xf numFmtId="4" fontId="389" fillId="3" borderId="1" xfId="0" applyNumberFormat="1" applyFont="1" applyFill="1" applyBorder="1" applyAlignment="1">
      <alignment horizontal="right" vertical="top"/>
    </xf>
    <xf numFmtId="4" fontId="390" fillId="3" borderId="1" xfId="0" applyNumberFormat="1" applyFont="1" applyFill="1" applyBorder="1" applyAlignment="1">
      <alignment horizontal="right" vertical="top"/>
    </xf>
    <xf numFmtId="0" fontId="391" fillId="0" borderId="1" xfId="0" applyFont="1" applyBorder="1" applyAlignment="1">
      <alignment horizontal="left" vertical="top"/>
    </xf>
    <xf numFmtId="0" fontId="392" fillId="0" borderId="1" xfId="0" applyFont="1" applyBorder="1" applyAlignment="1">
      <alignment horizontal="left" vertical="top" wrapText="1"/>
    </xf>
    <xf numFmtId="4" fontId="393" fillId="2" borderId="1" xfId="0" applyNumberFormat="1" applyFont="1" applyFill="1" applyBorder="1" applyAlignment="1" applyProtection="1">
      <alignment horizontal="right" vertical="top"/>
      <protection locked="0"/>
    </xf>
    <xf numFmtId="4" fontId="394" fillId="0" borderId="1" xfId="0" applyNumberFormat="1" applyFont="1" applyBorder="1" applyAlignment="1">
      <alignment horizontal="right" vertical="top"/>
    </xf>
    <xf numFmtId="4" fontId="395" fillId="2" borderId="1" xfId="0" applyNumberFormat="1" applyFont="1" applyFill="1" applyBorder="1" applyAlignment="1" applyProtection="1">
      <alignment horizontal="right" vertical="top"/>
      <protection locked="0"/>
    </xf>
    <xf numFmtId="4" fontId="396" fillId="0" borderId="1" xfId="0" applyNumberFormat="1" applyFont="1" applyBorder="1" applyAlignment="1">
      <alignment horizontal="right" vertical="top"/>
    </xf>
    <xf numFmtId="4" fontId="397" fillId="3" borderId="1" xfId="0" applyNumberFormat="1" applyFont="1" applyFill="1" applyBorder="1" applyAlignment="1">
      <alignment horizontal="right" vertical="top"/>
    </xf>
    <xf numFmtId="4" fontId="398" fillId="3" borderId="1" xfId="0" applyNumberFormat="1" applyFont="1" applyFill="1" applyBorder="1" applyAlignment="1">
      <alignment horizontal="right" vertical="top"/>
    </xf>
    <xf numFmtId="0" fontId="399" fillId="0" borderId="1" xfId="0" applyFont="1" applyBorder="1" applyAlignment="1">
      <alignment horizontal="left" vertical="top"/>
    </xf>
    <xf numFmtId="0" fontId="400" fillId="0" borderId="1" xfId="0" applyFont="1" applyBorder="1" applyAlignment="1">
      <alignment horizontal="left" vertical="top" wrapText="1"/>
    </xf>
    <xf numFmtId="4" fontId="401" fillId="2" borderId="1" xfId="0" applyNumberFormat="1" applyFont="1" applyFill="1" applyBorder="1" applyAlignment="1" applyProtection="1">
      <alignment horizontal="right" vertical="top"/>
      <protection locked="0"/>
    </xf>
    <xf numFmtId="4" fontId="402" fillId="0" borderId="1" xfId="0" applyNumberFormat="1" applyFont="1" applyBorder="1" applyAlignment="1">
      <alignment horizontal="right" vertical="top"/>
    </xf>
    <xf numFmtId="4" fontId="403" fillId="2" borderId="1" xfId="0" applyNumberFormat="1" applyFont="1" applyFill="1" applyBorder="1" applyAlignment="1" applyProtection="1">
      <alignment horizontal="right" vertical="top"/>
      <protection locked="0"/>
    </xf>
    <xf numFmtId="4" fontId="404" fillId="0" borderId="1" xfId="0" applyNumberFormat="1" applyFont="1" applyBorder="1" applyAlignment="1">
      <alignment horizontal="right" vertical="top"/>
    </xf>
    <xf numFmtId="4" fontId="405" fillId="3" borderId="1" xfId="0" applyNumberFormat="1" applyFont="1" applyFill="1" applyBorder="1" applyAlignment="1">
      <alignment horizontal="right" vertical="top"/>
    </xf>
    <xf numFmtId="4" fontId="406" fillId="3" borderId="1" xfId="0" applyNumberFormat="1" applyFont="1" applyFill="1" applyBorder="1" applyAlignment="1">
      <alignment horizontal="right" vertical="top"/>
    </xf>
    <xf numFmtId="0" fontId="407" fillId="0" borderId="1" xfId="0" applyFont="1" applyBorder="1" applyAlignment="1">
      <alignment horizontal="left" vertical="top"/>
    </xf>
    <xf numFmtId="0" fontId="408" fillId="0" borderId="1" xfId="0" applyFont="1" applyBorder="1" applyAlignment="1">
      <alignment horizontal="left" vertical="top" wrapText="1"/>
    </xf>
    <xf numFmtId="4" fontId="409" fillId="2" borderId="1" xfId="0" applyNumberFormat="1" applyFont="1" applyFill="1" applyBorder="1" applyAlignment="1" applyProtection="1">
      <alignment horizontal="right" vertical="top"/>
      <protection locked="0"/>
    </xf>
    <xf numFmtId="4" fontId="410" fillId="0" borderId="1" xfId="0" applyNumberFormat="1" applyFont="1" applyBorder="1" applyAlignment="1">
      <alignment horizontal="right" vertical="top"/>
    </xf>
    <xf numFmtId="4" fontId="411" fillId="2" borderId="1" xfId="0" applyNumberFormat="1" applyFont="1" applyFill="1" applyBorder="1" applyAlignment="1" applyProtection="1">
      <alignment horizontal="right" vertical="top"/>
      <protection locked="0"/>
    </xf>
    <xf numFmtId="4" fontId="412" fillId="0" borderId="1" xfId="0" applyNumberFormat="1" applyFont="1" applyBorder="1" applyAlignment="1">
      <alignment horizontal="right" vertical="top"/>
    </xf>
    <xf numFmtId="4" fontId="413" fillId="3" borderId="1" xfId="0" applyNumberFormat="1" applyFont="1" applyFill="1" applyBorder="1" applyAlignment="1">
      <alignment horizontal="right" vertical="top"/>
    </xf>
    <xf numFmtId="4" fontId="414" fillId="3" borderId="1" xfId="0" applyNumberFormat="1" applyFont="1" applyFill="1" applyBorder="1" applyAlignment="1">
      <alignment horizontal="right" vertical="top"/>
    </xf>
    <xf numFmtId="0" fontId="415" fillId="0" borderId="1" xfId="0" applyFont="1" applyBorder="1" applyAlignment="1">
      <alignment horizontal="left" vertical="top"/>
    </xf>
    <xf numFmtId="0" fontId="416" fillId="0" borderId="1" xfId="0" applyFont="1" applyBorder="1" applyAlignment="1">
      <alignment horizontal="left" vertical="top" wrapText="1"/>
    </xf>
    <xf numFmtId="4" fontId="417" fillId="2" borderId="1" xfId="0" applyNumberFormat="1" applyFont="1" applyFill="1" applyBorder="1" applyAlignment="1" applyProtection="1">
      <alignment horizontal="right" vertical="top"/>
      <protection locked="0"/>
    </xf>
    <xf numFmtId="4" fontId="418" fillId="0" borderId="1" xfId="0" applyNumberFormat="1" applyFont="1" applyBorder="1" applyAlignment="1">
      <alignment horizontal="right" vertical="top"/>
    </xf>
    <xf numFmtId="4" fontId="419" fillId="2" borderId="1" xfId="0" applyNumberFormat="1" applyFont="1" applyFill="1" applyBorder="1" applyAlignment="1" applyProtection="1">
      <alignment horizontal="right" vertical="top"/>
      <protection locked="0"/>
    </xf>
    <xf numFmtId="4" fontId="420" fillId="0" borderId="1" xfId="0" applyNumberFormat="1" applyFont="1" applyBorder="1" applyAlignment="1">
      <alignment horizontal="right" vertical="top"/>
    </xf>
    <xf numFmtId="4" fontId="421" fillId="3" borderId="1" xfId="0" applyNumberFormat="1" applyFont="1" applyFill="1" applyBorder="1" applyAlignment="1">
      <alignment horizontal="right" vertical="top"/>
    </xf>
    <xf numFmtId="4" fontId="422" fillId="3" borderId="1" xfId="0" applyNumberFormat="1" applyFont="1" applyFill="1" applyBorder="1" applyAlignment="1">
      <alignment horizontal="right" vertical="top"/>
    </xf>
    <xf numFmtId="0" fontId="423" fillId="0" borderId="1" xfId="0" applyFont="1" applyBorder="1" applyAlignment="1">
      <alignment horizontal="left" vertical="top"/>
    </xf>
    <xf numFmtId="0" fontId="424" fillId="0" borderId="1" xfId="0" applyFont="1" applyBorder="1" applyAlignment="1">
      <alignment horizontal="left" vertical="top" wrapText="1"/>
    </xf>
    <xf numFmtId="4" fontId="425" fillId="2" borderId="1" xfId="0" applyNumberFormat="1" applyFont="1" applyFill="1" applyBorder="1" applyAlignment="1" applyProtection="1">
      <alignment horizontal="right" vertical="top"/>
      <protection locked="0"/>
    </xf>
    <xf numFmtId="4" fontId="426" fillId="0" borderId="1" xfId="0" applyNumberFormat="1" applyFont="1" applyBorder="1" applyAlignment="1">
      <alignment horizontal="right" vertical="top"/>
    </xf>
    <xf numFmtId="4" fontId="427" fillId="2" borderId="1" xfId="0" applyNumberFormat="1" applyFont="1" applyFill="1" applyBorder="1" applyAlignment="1" applyProtection="1">
      <alignment horizontal="right" vertical="top"/>
      <protection locked="0"/>
    </xf>
    <xf numFmtId="4" fontId="428" fillId="0" borderId="1" xfId="0" applyNumberFormat="1" applyFont="1" applyBorder="1" applyAlignment="1">
      <alignment horizontal="right" vertical="top"/>
    </xf>
    <xf numFmtId="4" fontId="429" fillId="3" borderId="1" xfId="0" applyNumberFormat="1" applyFont="1" applyFill="1" applyBorder="1" applyAlignment="1">
      <alignment horizontal="right" vertical="top"/>
    </xf>
    <xf numFmtId="4" fontId="430" fillId="3" borderId="1" xfId="0" applyNumberFormat="1" applyFont="1" applyFill="1" applyBorder="1" applyAlignment="1">
      <alignment horizontal="right" vertical="top"/>
    </xf>
    <xf numFmtId="4" fontId="433" fillId="3" borderId="1" xfId="0" applyNumberFormat="1" applyFont="1" applyFill="1" applyBorder="1" applyAlignment="1">
      <alignment horizontal="right"/>
    </xf>
    <xf numFmtId="4" fontId="438" fillId="3" borderId="1" xfId="0" applyNumberFormat="1" applyFont="1" applyFill="1" applyBorder="1" applyAlignment="1">
      <alignment horizontal="right"/>
    </xf>
    <xf numFmtId="4" fontId="439" fillId="3" borderId="1" xfId="0" applyNumberFormat="1" applyFont="1" applyFill="1" applyBorder="1" applyAlignment="1">
      <alignment horizontal="right"/>
    </xf>
    <xf numFmtId="0" fontId="440" fillId="0" borderId="0" xfId="0" applyFont="1" applyAlignment="1">
      <alignment horizontal="left" vertical="top"/>
    </xf>
    <xf numFmtId="0" fontId="443" fillId="3" borderId="1" xfId="0" applyFont="1" applyFill="1" applyBorder="1" applyAlignment="1">
      <alignment horizontal="left"/>
    </xf>
    <xf numFmtId="0" fontId="444" fillId="3" borderId="1" xfId="0" applyFont="1" applyFill="1" applyBorder="1" applyAlignment="1">
      <alignment horizontal="left"/>
    </xf>
    <xf numFmtId="0" fontId="445" fillId="3" borderId="1" xfId="0" applyFont="1" applyFill="1" applyBorder="1" applyAlignment="1">
      <alignment horizontal="left"/>
    </xf>
    <xf numFmtId="0" fontId="446" fillId="3" borderId="1" xfId="0" applyFont="1" applyFill="1" applyBorder="1" applyAlignment="1">
      <alignment horizontal="left"/>
    </xf>
    <xf numFmtId="0" fontId="452" fillId="0" borderId="1" xfId="0" applyFont="1" applyBorder="1" applyAlignment="1">
      <alignment horizontal="left" vertical="top"/>
    </xf>
    <xf numFmtId="4" fontId="453" fillId="0" borderId="1" xfId="0" applyNumberFormat="1" applyFont="1" applyBorder="1" applyAlignment="1">
      <alignment horizontal="right" vertical="top"/>
    </xf>
    <xf numFmtId="4" fontId="454" fillId="0" borderId="1" xfId="0" applyNumberFormat="1" applyFont="1" applyBorder="1" applyAlignment="1">
      <alignment horizontal="right" vertical="top"/>
    </xf>
    <xf numFmtId="4" fontId="455" fillId="2" borderId="1" xfId="0" applyNumberFormat="1" applyFont="1" applyFill="1" applyBorder="1" applyAlignment="1" applyProtection="1">
      <alignment vertical="top"/>
      <protection locked="0"/>
    </xf>
    <xf numFmtId="0" fontId="461" fillId="0" borderId="0" xfId="0" applyFont="1"/>
    <xf numFmtId="0" fontId="462" fillId="0" borderId="1" xfId="0" applyFont="1" applyBorder="1" applyAlignment="1">
      <alignment horizontal="left" vertical="top"/>
    </xf>
    <xf numFmtId="4" fontId="463" fillId="0" borderId="1" xfId="0" applyNumberFormat="1" applyFont="1" applyBorder="1" applyAlignment="1">
      <alignment horizontal="right" vertical="top"/>
    </xf>
    <xf numFmtId="4" fontId="464" fillId="0" borderId="1" xfId="0" applyNumberFormat="1" applyFont="1" applyBorder="1" applyAlignment="1">
      <alignment horizontal="right" vertical="top"/>
    </xf>
    <xf numFmtId="4" fontId="465" fillId="2" borderId="1" xfId="0" applyNumberFormat="1" applyFont="1" applyFill="1" applyBorder="1" applyAlignment="1" applyProtection="1">
      <alignment vertical="top"/>
      <protection locked="0"/>
    </xf>
    <xf numFmtId="0" fontId="471" fillId="0" borderId="0" xfId="0" applyFont="1"/>
    <xf numFmtId="0" fontId="472" fillId="0" borderId="1" xfId="0" applyFont="1" applyBorder="1" applyAlignment="1">
      <alignment horizontal="left" vertical="top"/>
    </xf>
    <xf numFmtId="4" fontId="473" fillId="0" borderId="1" xfId="0" applyNumberFormat="1" applyFont="1" applyBorder="1" applyAlignment="1">
      <alignment horizontal="right" vertical="top"/>
    </xf>
    <xf numFmtId="4" fontId="474" fillId="0" borderId="1" xfId="0" applyNumberFormat="1" applyFont="1" applyBorder="1" applyAlignment="1">
      <alignment horizontal="right" vertical="top"/>
    </xf>
    <xf numFmtId="4" fontId="475" fillId="2" borderId="1" xfId="0" applyNumberFormat="1" applyFont="1" applyFill="1" applyBorder="1" applyAlignment="1" applyProtection="1">
      <alignment vertical="top"/>
      <protection locked="0"/>
    </xf>
    <xf numFmtId="0" fontId="481" fillId="0" borderId="0" xfId="0" applyFont="1"/>
    <xf numFmtId="0" fontId="482" fillId="0" borderId="1" xfId="0" applyFont="1" applyBorder="1" applyAlignment="1">
      <alignment horizontal="left" vertical="top"/>
    </xf>
    <xf numFmtId="4" fontId="483" fillId="0" borderId="1" xfId="0" applyNumberFormat="1" applyFont="1" applyBorder="1" applyAlignment="1">
      <alignment horizontal="right" vertical="top"/>
    </xf>
    <xf numFmtId="4" fontId="484" fillId="0" borderId="1" xfId="0" applyNumberFormat="1" applyFont="1" applyBorder="1" applyAlignment="1">
      <alignment horizontal="right" vertical="top"/>
    </xf>
    <xf numFmtId="4" fontId="485" fillId="2" borderId="1" xfId="0" applyNumberFormat="1" applyFont="1" applyFill="1" applyBorder="1" applyAlignment="1" applyProtection="1">
      <alignment vertical="top"/>
      <protection locked="0"/>
    </xf>
    <xf numFmtId="0" fontId="491" fillId="0" borderId="0" xfId="0" applyFont="1"/>
    <xf numFmtId="0" fontId="492" fillId="0" borderId="1" xfId="0" applyFont="1" applyBorder="1" applyAlignment="1">
      <alignment horizontal="left" vertical="top"/>
    </xf>
    <xf numFmtId="4" fontId="493" fillId="0" borderId="1" xfId="0" applyNumberFormat="1" applyFont="1" applyBorder="1" applyAlignment="1">
      <alignment horizontal="right" vertical="top"/>
    </xf>
    <xf numFmtId="4" fontId="494" fillId="0" borderId="1" xfId="0" applyNumberFormat="1" applyFont="1" applyBorder="1" applyAlignment="1">
      <alignment horizontal="right" vertical="top"/>
    </xf>
    <xf numFmtId="4" fontId="495" fillId="2" borderId="1" xfId="0" applyNumberFormat="1" applyFont="1" applyFill="1" applyBorder="1" applyAlignment="1" applyProtection="1">
      <alignment vertical="top"/>
      <protection locked="0"/>
    </xf>
    <xf numFmtId="0" fontId="501" fillId="0" borderId="0" xfId="0" applyFont="1"/>
    <xf numFmtId="0" fontId="502" fillId="0" borderId="1" xfId="0" applyFont="1" applyBorder="1" applyAlignment="1">
      <alignment horizontal="left" vertical="top"/>
    </xf>
    <xf numFmtId="4" fontId="503" fillId="0" borderId="1" xfId="0" applyNumberFormat="1" applyFont="1" applyBorder="1" applyAlignment="1">
      <alignment horizontal="right" vertical="top"/>
    </xf>
    <xf numFmtId="4" fontId="504" fillId="0" borderId="1" xfId="0" applyNumberFormat="1" applyFont="1" applyBorder="1" applyAlignment="1">
      <alignment horizontal="right" vertical="top"/>
    </xf>
    <xf numFmtId="4" fontId="505" fillId="0" borderId="1" xfId="0" applyNumberFormat="1" applyFont="1" applyBorder="1" applyAlignment="1">
      <alignment horizontal="right" vertical="top"/>
    </xf>
    <xf numFmtId="0" fontId="511" fillId="0" borderId="0" xfId="0" applyFont="1"/>
    <xf numFmtId="0" fontId="512" fillId="0" borderId="1" xfId="0" applyFont="1" applyBorder="1" applyAlignment="1">
      <alignment horizontal="left" vertical="top"/>
    </xf>
    <xf numFmtId="4" fontId="513" fillId="0" borderId="1" xfId="0" applyNumberFormat="1" applyFont="1" applyBorder="1" applyAlignment="1">
      <alignment horizontal="right" vertical="top"/>
    </xf>
    <xf numFmtId="4" fontId="517" fillId="2" borderId="1" xfId="0" applyNumberFormat="1" applyFont="1" applyFill="1" applyBorder="1" applyAlignment="1" applyProtection="1">
      <alignment horizontal="right" vertical="top"/>
      <protection locked="0"/>
    </xf>
    <xf numFmtId="0" fontId="518" fillId="0" borderId="0" xfId="0" applyFont="1"/>
    <xf numFmtId="4" fontId="522" fillId="2" borderId="1" xfId="0" applyNumberFormat="1" applyFont="1" applyFill="1" applyBorder="1" applyAlignment="1" applyProtection="1">
      <alignment horizontal="right" vertical="top"/>
      <protection locked="0"/>
    </xf>
    <xf numFmtId="0" fontId="523" fillId="0" borderId="0" xfId="0" applyFont="1"/>
    <xf numFmtId="4" fontId="527" fillId="2" borderId="1" xfId="0" applyNumberFormat="1" applyFont="1" applyFill="1" applyBorder="1" applyAlignment="1" applyProtection="1">
      <alignment horizontal="right" vertical="top"/>
      <protection locked="0"/>
    </xf>
    <xf numFmtId="4" fontId="531" fillId="3" borderId="1" xfId="0" applyNumberFormat="1" applyFont="1" applyFill="1" applyBorder="1" applyAlignment="1">
      <alignment horizontal="right"/>
    </xf>
    <xf numFmtId="0" fontId="532" fillId="0" borderId="0" xfId="0" applyFont="1"/>
    <xf numFmtId="4" fontId="536" fillId="2" borderId="1" xfId="0" applyNumberFormat="1" applyFont="1" applyFill="1" applyBorder="1" applyAlignment="1" applyProtection="1">
      <alignment horizontal="right" vertical="top"/>
      <protection locked="0"/>
    </xf>
    <xf numFmtId="0" fontId="539" fillId="0" borderId="0" xfId="0" applyFont="1" applyAlignment="1">
      <alignment horizontal="left" vertical="top"/>
    </xf>
    <xf numFmtId="0" fontId="542" fillId="3" borderId="1" xfId="0" applyFont="1" applyFill="1" applyBorder="1" applyAlignment="1">
      <alignment horizontal="left"/>
    </xf>
    <xf numFmtId="0" fontId="543" fillId="3" borderId="1" xfId="0" applyFont="1" applyFill="1" applyBorder="1" applyAlignment="1">
      <alignment horizontal="left"/>
    </xf>
    <xf numFmtId="0" fontId="544" fillId="3" borderId="1" xfId="0" applyFont="1" applyFill="1" applyBorder="1" applyAlignment="1">
      <alignment horizontal="left"/>
    </xf>
    <xf numFmtId="0" fontId="545" fillId="3" borderId="1" xfId="0" applyFont="1" applyFill="1" applyBorder="1" applyAlignment="1">
      <alignment horizontal="left"/>
    </xf>
    <xf numFmtId="0" fontId="551" fillId="0" borderId="1" xfId="0" applyFont="1" applyBorder="1" applyAlignment="1">
      <alignment horizontal="left" vertical="top"/>
    </xf>
    <xf numFmtId="4" fontId="552" fillId="0" borderId="1" xfId="0" applyNumberFormat="1" applyFont="1" applyBorder="1" applyAlignment="1">
      <alignment horizontal="right" vertical="top"/>
    </xf>
    <xf numFmtId="4" fontId="553" fillId="0" borderId="1" xfId="0" applyNumberFormat="1" applyFont="1" applyBorder="1" applyAlignment="1">
      <alignment horizontal="right" vertical="top"/>
    </xf>
    <xf numFmtId="4" fontId="554" fillId="2" borderId="1" xfId="0" applyNumberFormat="1" applyFont="1" applyFill="1" applyBorder="1" applyAlignment="1" applyProtection="1">
      <alignment vertical="top"/>
      <protection locked="0"/>
    </xf>
    <xf numFmtId="0" fontId="560" fillId="0" borderId="0" xfId="0" applyFont="1"/>
    <xf numFmtId="0" fontId="561" fillId="0" borderId="1" xfId="0" applyFont="1" applyBorder="1" applyAlignment="1">
      <alignment horizontal="left" vertical="top"/>
    </xf>
    <xf numFmtId="4" fontId="562" fillId="0" borderId="1" xfId="0" applyNumberFormat="1" applyFont="1" applyBorder="1" applyAlignment="1">
      <alignment horizontal="right" vertical="top"/>
    </xf>
    <xf numFmtId="4" fontId="563" fillId="0" borderId="1" xfId="0" applyNumberFormat="1" applyFont="1" applyBorder="1" applyAlignment="1">
      <alignment horizontal="right" vertical="top"/>
    </xf>
    <xf numFmtId="4" fontId="564" fillId="2" borderId="1" xfId="0" applyNumberFormat="1" applyFont="1" applyFill="1" applyBorder="1" applyAlignment="1" applyProtection="1">
      <alignment vertical="top"/>
      <protection locked="0"/>
    </xf>
    <xf numFmtId="0" fontId="570" fillId="0" borderId="0" xfId="0" applyFont="1"/>
    <xf numFmtId="0" fontId="571" fillId="0" borderId="1" xfId="0" applyFont="1" applyBorder="1" applyAlignment="1">
      <alignment horizontal="left" vertical="top"/>
    </xf>
    <xf numFmtId="4" fontId="572" fillId="0" borderId="1" xfId="0" applyNumberFormat="1" applyFont="1" applyBorder="1" applyAlignment="1">
      <alignment horizontal="right" vertical="top"/>
    </xf>
    <xf numFmtId="4" fontId="573" fillId="0" borderId="1" xfId="0" applyNumberFormat="1" applyFont="1" applyBorder="1" applyAlignment="1">
      <alignment horizontal="right" vertical="top"/>
    </xf>
    <xf numFmtId="4" fontId="574" fillId="2" borderId="1" xfId="0" applyNumberFormat="1" applyFont="1" applyFill="1" applyBorder="1" applyAlignment="1" applyProtection="1">
      <alignment vertical="top"/>
      <protection locked="0"/>
    </xf>
    <xf numFmtId="0" fontId="580" fillId="0" borderId="0" xfId="0" applyFont="1"/>
    <xf numFmtId="0" fontId="581" fillId="0" borderId="1" xfId="0" applyFont="1" applyBorder="1" applyAlignment="1">
      <alignment horizontal="left" vertical="top"/>
    </xf>
    <xf numFmtId="4" fontId="582" fillId="0" borderId="1" xfId="0" applyNumberFormat="1" applyFont="1" applyBorder="1" applyAlignment="1">
      <alignment horizontal="right" vertical="top"/>
    </xf>
    <xf numFmtId="4" fontId="583" fillId="0" borderId="1" xfId="0" applyNumberFormat="1" applyFont="1" applyBorder="1" applyAlignment="1">
      <alignment horizontal="right" vertical="top"/>
    </xf>
    <xf numFmtId="4" fontId="584" fillId="2" borderId="1" xfId="0" applyNumberFormat="1" applyFont="1" applyFill="1" applyBorder="1" applyAlignment="1" applyProtection="1">
      <alignment vertical="top"/>
      <protection locked="0"/>
    </xf>
    <xf numFmtId="0" fontId="590" fillId="0" borderId="0" xfId="0" applyFont="1"/>
    <xf numFmtId="0" fontId="591" fillId="0" borderId="1" xfId="0" applyFont="1" applyBorder="1" applyAlignment="1">
      <alignment horizontal="left" vertical="top"/>
    </xf>
    <xf numFmtId="4" fontId="592" fillId="0" borderId="1" xfId="0" applyNumberFormat="1" applyFont="1" applyBorder="1" applyAlignment="1">
      <alignment horizontal="right" vertical="top"/>
    </xf>
    <xf numFmtId="4" fontId="593" fillId="0" borderId="1" xfId="0" applyNumberFormat="1" applyFont="1" applyBorder="1" applyAlignment="1">
      <alignment horizontal="right" vertical="top"/>
    </xf>
    <xf numFmtId="4" fontId="594" fillId="2" borderId="1" xfId="0" applyNumberFormat="1" applyFont="1" applyFill="1" applyBorder="1" applyAlignment="1" applyProtection="1">
      <alignment vertical="top"/>
      <protection locked="0"/>
    </xf>
    <xf numFmtId="0" fontId="600" fillId="0" borderId="0" xfId="0" applyFont="1"/>
    <xf numFmtId="0" fontId="601" fillId="0" borderId="1" xfId="0" applyFont="1" applyBorder="1" applyAlignment="1">
      <alignment horizontal="left" vertical="top"/>
    </xf>
    <xf numFmtId="4" fontId="602" fillId="0" borderId="1" xfId="0" applyNumberFormat="1" applyFont="1" applyBorder="1" applyAlignment="1">
      <alignment horizontal="right" vertical="top"/>
    </xf>
    <xf numFmtId="4" fontId="603" fillId="0" borderId="1" xfId="0" applyNumberFormat="1" applyFont="1" applyBorder="1" applyAlignment="1">
      <alignment horizontal="right" vertical="top"/>
    </xf>
    <xf numFmtId="4" fontId="604" fillId="0" borderId="1" xfId="0" applyNumberFormat="1" applyFont="1" applyBorder="1" applyAlignment="1">
      <alignment horizontal="right" vertical="top"/>
    </xf>
    <xf numFmtId="0" fontId="610" fillId="0" borderId="0" xfId="0" applyFont="1"/>
    <xf numFmtId="0" fontId="611" fillId="0" borderId="1" xfId="0" applyFont="1" applyBorder="1" applyAlignment="1">
      <alignment horizontal="left" vertical="top"/>
    </xf>
    <xf numFmtId="4" fontId="612" fillId="0" borderId="1" xfId="0" applyNumberFormat="1" applyFont="1" applyBorder="1" applyAlignment="1">
      <alignment horizontal="right" vertical="top"/>
    </xf>
    <xf numFmtId="4" fontId="616" fillId="2" borderId="1" xfId="0" applyNumberFormat="1" applyFont="1" applyFill="1" applyBorder="1" applyAlignment="1" applyProtection="1">
      <alignment horizontal="right" vertical="top"/>
      <protection locked="0"/>
    </xf>
    <xf numFmtId="0" fontId="617" fillId="0" borderId="0" xfId="0" applyFont="1"/>
    <xf numFmtId="4" fontId="621" fillId="2" borderId="1" xfId="0" applyNumberFormat="1" applyFont="1" applyFill="1" applyBorder="1" applyAlignment="1" applyProtection="1">
      <alignment horizontal="right" vertical="top"/>
      <protection locked="0"/>
    </xf>
    <xf numFmtId="0" fontId="624" fillId="0" borderId="0" xfId="0" applyFont="1" applyAlignment="1">
      <alignment horizontal="left" vertical="top"/>
    </xf>
    <xf numFmtId="0" fontId="627" fillId="0" borderId="1" xfId="0" applyFont="1" applyBorder="1" applyAlignment="1">
      <alignment horizontal="left" vertical="top"/>
    </xf>
    <xf numFmtId="0" fontId="628" fillId="2" borderId="1" xfId="0" applyFont="1" applyFill="1" applyBorder="1" applyAlignment="1" applyProtection="1">
      <alignment vertical="top"/>
      <protection locked="0"/>
    </xf>
    <xf numFmtId="0" fontId="636" fillId="0" borderId="1" xfId="0" applyFont="1" applyBorder="1" applyAlignment="1">
      <alignment horizontal="left" vertical="top"/>
    </xf>
    <xf numFmtId="0" fontId="637" fillId="2" borderId="1" xfId="0" applyFont="1" applyFill="1" applyBorder="1" applyAlignment="1" applyProtection="1">
      <alignment vertical="top"/>
      <protection locked="0"/>
    </xf>
    <xf numFmtId="0" fontId="645" fillId="0" borderId="1" xfId="0" applyFont="1" applyBorder="1" applyAlignment="1">
      <alignment horizontal="left" vertical="top"/>
    </xf>
    <xf numFmtId="0" fontId="646" fillId="2" borderId="1" xfId="0" applyFont="1" applyFill="1" applyBorder="1" applyAlignment="1" applyProtection="1">
      <alignment vertical="top"/>
      <protection locked="0"/>
    </xf>
    <xf numFmtId="0" fontId="654" fillId="0" borderId="1" xfId="0" applyFont="1" applyBorder="1" applyAlignment="1">
      <alignment horizontal="left" vertical="top"/>
    </xf>
    <xf numFmtId="0" fontId="655" fillId="2" borderId="1" xfId="0" applyFont="1" applyFill="1" applyBorder="1" applyAlignment="1" applyProtection="1">
      <alignment vertical="top"/>
      <protection locked="0"/>
    </xf>
    <xf numFmtId="0" fontId="663" fillId="0" borderId="1" xfId="0" applyFont="1" applyBorder="1" applyAlignment="1">
      <alignment horizontal="left" vertical="top"/>
    </xf>
    <xf numFmtId="170" fontId="664" fillId="0" borderId="1" xfId="0" applyNumberFormat="1" applyFont="1" applyBorder="1" applyAlignment="1">
      <alignment horizontal="right" vertical="top"/>
    </xf>
    <xf numFmtId="0" fontId="665" fillId="0" borderId="1" xfId="0" applyFont="1" applyBorder="1" applyAlignment="1">
      <alignment horizontal="left" vertical="top"/>
    </xf>
    <xf numFmtId="170" fontId="666" fillId="0" borderId="1" xfId="0" applyNumberFormat="1" applyFont="1" applyBorder="1" applyAlignment="1">
      <alignment horizontal="right" vertical="top"/>
    </xf>
    <xf numFmtId="4" fontId="669" fillId="0" borderId="1" xfId="0" applyNumberFormat="1" applyFont="1" applyBorder="1" applyAlignment="1">
      <alignment horizontal="right" vertical="top"/>
    </xf>
    <xf numFmtId="4" fontId="670" fillId="0" borderId="1" xfId="0" applyNumberFormat="1" applyFont="1" applyBorder="1" applyAlignment="1">
      <alignment horizontal="right" vertical="top"/>
    </xf>
    <xf numFmtId="170" fontId="671" fillId="0" borderId="1" xfId="0" applyNumberFormat="1" applyFont="1" applyBorder="1" applyAlignment="1">
      <alignment horizontal="right" vertical="top"/>
    </xf>
    <xf numFmtId="170" fontId="672" fillId="0" borderId="1" xfId="0" applyNumberFormat="1" applyFont="1" applyBorder="1" applyAlignment="1">
      <alignment horizontal="right" vertical="top"/>
    </xf>
    <xf numFmtId="4" fontId="673" fillId="6" borderId="1" xfId="0" applyNumberFormat="1" applyFont="1" applyFill="1" applyBorder="1"/>
    <xf numFmtId="0" fontId="1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 applyProtection="1">
      <alignment vertical="top"/>
      <protection locked="0"/>
    </xf>
    <xf numFmtId="0" fontId="0" fillId="0" borderId="0" xfId="0"/>
    <xf numFmtId="164" fontId="4" fillId="2" borderId="1" xfId="0" applyNumberFormat="1" applyFont="1" applyFill="1" applyBorder="1" applyAlignment="1" applyProtection="1">
      <alignment vertical="top"/>
      <protection locked="0"/>
    </xf>
    <xf numFmtId="166" fontId="6" fillId="2" borderId="1" xfId="0" applyNumberFormat="1" applyFont="1" applyFill="1" applyBorder="1" applyAlignment="1" applyProtection="1">
      <alignment vertical="top"/>
      <protection locked="0"/>
    </xf>
    <xf numFmtId="165" fontId="5" fillId="2" borderId="1" xfId="0" applyNumberFormat="1" applyFont="1" applyFill="1" applyBorder="1" applyAlignment="1" applyProtection="1">
      <alignment vertical="top"/>
      <protection locked="0"/>
    </xf>
    <xf numFmtId="0" fontId="3" fillId="4" borderId="1" xfId="0" applyFont="1" applyFill="1" applyBorder="1" applyAlignment="1">
      <alignment horizontal="center"/>
    </xf>
    <xf numFmtId="0" fontId="7" fillId="0" borderId="0" xfId="0" applyFont="1" applyAlignment="1">
      <alignment horizontal="left" vertical="top"/>
    </xf>
    <xf numFmtId="167" fontId="9" fillId="0" borderId="0" xfId="0" applyNumberFormat="1" applyFont="1" applyAlignment="1">
      <alignment horizontal="left" vertical="top"/>
    </xf>
    <xf numFmtId="164" fontId="8" fillId="0" borderId="0" xfId="0" applyNumberFormat="1" applyFont="1" applyAlignment="1">
      <alignment horizontal="left" vertical="top"/>
    </xf>
    <xf numFmtId="0" fontId="12" fillId="3" borderId="1" xfId="0" applyFont="1" applyFill="1" applyBorder="1" applyAlignment="1">
      <alignment horizontal="left"/>
    </xf>
    <xf numFmtId="0" fontId="13" fillId="3" borderId="1" xfId="0" applyFont="1" applyFill="1" applyBorder="1" applyAlignment="1">
      <alignment horizontal="left"/>
    </xf>
    <xf numFmtId="0" fontId="14" fillId="3" borderId="1" xfId="0" applyFont="1" applyFill="1" applyBorder="1" applyAlignment="1">
      <alignment horizontal="left"/>
    </xf>
    <xf numFmtId="0" fontId="15" fillId="3" borderId="1" xfId="0" applyFont="1" applyFill="1" applyBorder="1" applyAlignment="1">
      <alignment horizontal="left"/>
    </xf>
    <xf numFmtId="0" fontId="16" fillId="3" borderId="1" xfId="0" applyFont="1" applyFill="1" applyBorder="1" applyAlignment="1">
      <alignment horizontal="left"/>
    </xf>
    <xf numFmtId="0" fontId="17" fillId="3" borderId="1" xfId="0" applyFont="1" applyFill="1" applyBorder="1" applyAlignment="1">
      <alignment horizontal="left"/>
    </xf>
    <xf numFmtId="0" fontId="18" fillId="3" borderId="1" xfId="0" applyFont="1" applyFill="1" applyBorder="1" applyAlignment="1">
      <alignment horizontal="left"/>
    </xf>
    <xf numFmtId="0" fontId="19" fillId="3" borderId="1" xfId="0" applyFont="1" applyFill="1" applyBorder="1" applyAlignment="1">
      <alignment horizontal="left"/>
    </xf>
    <xf numFmtId="0" fontId="20" fillId="3" borderId="1" xfId="0" applyFont="1" applyFill="1" applyBorder="1" applyAlignment="1">
      <alignment horizontal="left"/>
    </xf>
    <xf numFmtId="0" fontId="21" fillId="3" borderId="1" xfId="0" applyFont="1" applyFill="1" applyBorder="1" applyAlignment="1">
      <alignment horizontal="left"/>
    </xf>
    <xf numFmtId="0" fontId="22" fillId="3" borderId="1" xfId="0" applyFont="1" applyFill="1" applyBorder="1" applyAlignment="1">
      <alignment horizontal="left"/>
    </xf>
    <xf numFmtId="0" fontId="60" fillId="3" borderId="1" xfId="0" applyFont="1" applyFill="1" applyBorder="1" applyAlignment="1">
      <alignment horizontal="left"/>
    </xf>
    <xf numFmtId="0" fontId="61" fillId="3" borderId="1" xfId="0" applyFont="1" applyFill="1" applyBorder="1" applyAlignment="1">
      <alignment horizontal="left"/>
    </xf>
    <xf numFmtId="0" fontId="62" fillId="3" borderId="1" xfId="0" applyFont="1" applyFill="1" applyBorder="1" applyAlignment="1">
      <alignment horizontal="left"/>
    </xf>
    <xf numFmtId="0" fontId="63" fillId="3" borderId="1" xfId="0" applyFont="1" applyFill="1" applyBorder="1" applyAlignment="1">
      <alignment horizontal="left"/>
    </xf>
    <xf numFmtId="0" fontId="64" fillId="3" borderId="1" xfId="0" applyFont="1" applyFill="1" applyBorder="1" applyAlignment="1">
      <alignment horizontal="left"/>
    </xf>
    <xf numFmtId="0" fontId="65" fillId="3" borderId="1" xfId="0" applyFont="1" applyFill="1" applyBorder="1" applyAlignment="1">
      <alignment horizontal="left"/>
    </xf>
    <xf numFmtId="0" fontId="66" fillId="3" borderId="1" xfId="0" applyFont="1" applyFill="1" applyBorder="1" applyAlignment="1">
      <alignment horizontal="left"/>
    </xf>
    <xf numFmtId="0" fontId="67" fillId="3" borderId="1" xfId="0" applyFont="1" applyFill="1" applyBorder="1" applyAlignment="1">
      <alignment horizontal="left"/>
    </xf>
    <xf numFmtId="0" fontId="68" fillId="3" borderId="1" xfId="0" applyFont="1" applyFill="1" applyBorder="1" applyAlignment="1">
      <alignment horizontal="left"/>
    </xf>
    <xf numFmtId="0" fontId="69" fillId="3" borderId="1" xfId="0" applyFont="1" applyFill="1" applyBorder="1" applyAlignment="1">
      <alignment horizontal="left"/>
    </xf>
    <xf numFmtId="0" fontId="70" fillId="3" borderId="1" xfId="0" applyFont="1" applyFill="1" applyBorder="1" applyAlignment="1">
      <alignment horizontal="left"/>
    </xf>
    <xf numFmtId="0" fontId="92" fillId="3" borderId="1" xfId="0" applyFont="1" applyFill="1" applyBorder="1" applyAlignment="1">
      <alignment horizontal="left"/>
    </xf>
    <xf numFmtId="0" fontId="93" fillId="3" borderId="1" xfId="0" applyFont="1" applyFill="1" applyBorder="1" applyAlignment="1">
      <alignment horizontal="left"/>
    </xf>
    <xf numFmtId="0" fontId="94" fillId="3" borderId="1" xfId="0" applyFont="1" applyFill="1" applyBorder="1" applyAlignment="1">
      <alignment horizontal="left"/>
    </xf>
    <xf numFmtId="0" fontId="95" fillId="3" borderId="1" xfId="0" applyFont="1" applyFill="1" applyBorder="1" applyAlignment="1">
      <alignment horizontal="left"/>
    </xf>
    <xf numFmtId="0" fontId="96" fillId="3" borderId="1" xfId="0" applyFont="1" applyFill="1" applyBorder="1" applyAlignment="1">
      <alignment horizontal="left"/>
    </xf>
    <xf numFmtId="0" fontId="97" fillId="3" borderId="1" xfId="0" applyFont="1" applyFill="1" applyBorder="1" applyAlignment="1">
      <alignment horizontal="left"/>
    </xf>
    <xf numFmtId="0" fontId="98" fillId="3" borderId="1" xfId="0" applyFont="1" applyFill="1" applyBorder="1" applyAlignment="1">
      <alignment horizontal="left"/>
    </xf>
    <xf numFmtId="0" fontId="99" fillId="3" borderId="1" xfId="0" applyFont="1" applyFill="1" applyBorder="1" applyAlignment="1">
      <alignment horizontal="left"/>
    </xf>
    <xf numFmtId="0" fontId="100" fillId="3" borderId="1" xfId="0" applyFont="1" applyFill="1" applyBorder="1" applyAlignment="1">
      <alignment horizontal="left"/>
    </xf>
    <xf numFmtId="0" fontId="101" fillId="3" borderId="1" xfId="0" applyFont="1" applyFill="1" applyBorder="1" applyAlignment="1">
      <alignment horizontal="left"/>
    </xf>
    <xf numFmtId="0" fontId="102" fillId="3" borderId="1" xfId="0" applyFont="1" applyFill="1" applyBorder="1" applyAlignment="1">
      <alignment horizontal="left"/>
    </xf>
    <xf numFmtId="0" fontId="156" fillId="3" borderId="1" xfId="0" applyFont="1" applyFill="1" applyBorder="1" applyAlignment="1">
      <alignment horizontal="left"/>
    </xf>
    <xf numFmtId="0" fontId="157" fillId="3" borderId="1" xfId="0" applyFont="1" applyFill="1" applyBorder="1" applyAlignment="1">
      <alignment horizontal="left"/>
    </xf>
    <xf numFmtId="0" fontId="158" fillId="3" borderId="1" xfId="0" applyFont="1" applyFill="1" applyBorder="1" applyAlignment="1">
      <alignment horizontal="left"/>
    </xf>
    <xf numFmtId="0" fontId="159" fillId="3" borderId="1" xfId="0" applyFont="1" applyFill="1" applyBorder="1" applyAlignment="1">
      <alignment horizontal="left"/>
    </xf>
    <xf numFmtId="0" fontId="160" fillId="3" borderId="1" xfId="0" applyFont="1" applyFill="1" applyBorder="1" applyAlignment="1">
      <alignment horizontal="left"/>
    </xf>
    <xf numFmtId="0" fontId="161" fillId="3" borderId="1" xfId="0" applyFont="1" applyFill="1" applyBorder="1" applyAlignment="1">
      <alignment horizontal="left"/>
    </xf>
    <xf numFmtId="0" fontId="162" fillId="3" borderId="1" xfId="0" applyFont="1" applyFill="1" applyBorder="1" applyAlignment="1">
      <alignment horizontal="left"/>
    </xf>
    <xf numFmtId="0" fontId="163" fillId="3" borderId="1" xfId="0" applyFont="1" applyFill="1" applyBorder="1" applyAlignment="1">
      <alignment horizontal="left"/>
    </xf>
    <xf numFmtId="0" fontId="164" fillId="3" borderId="1" xfId="0" applyFont="1" applyFill="1" applyBorder="1" applyAlignment="1">
      <alignment horizontal="left"/>
    </xf>
    <xf numFmtId="0" fontId="165" fillId="3" borderId="1" xfId="0" applyFont="1" applyFill="1" applyBorder="1" applyAlignment="1">
      <alignment horizontal="left"/>
    </xf>
    <xf numFmtId="0" fontId="166" fillId="3" borderId="1" xfId="0" applyFont="1" applyFill="1" applyBorder="1" applyAlignment="1">
      <alignment horizontal="left"/>
    </xf>
    <xf numFmtId="0" fontId="236" fillId="3" borderId="1" xfId="0" applyFont="1" applyFill="1" applyBorder="1" applyAlignment="1">
      <alignment horizontal="left"/>
    </xf>
    <xf numFmtId="0" fontId="237" fillId="3" borderId="1" xfId="0" applyFont="1" applyFill="1" applyBorder="1" applyAlignment="1">
      <alignment horizontal="left"/>
    </xf>
    <xf numFmtId="0" fontId="238" fillId="3" borderId="1" xfId="0" applyFont="1" applyFill="1" applyBorder="1" applyAlignment="1">
      <alignment horizontal="left"/>
    </xf>
    <xf numFmtId="0" fontId="239" fillId="3" borderId="1" xfId="0" applyFont="1" applyFill="1" applyBorder="1" applyAlignment="1">
      <alignment horizontal="left"/>
    </xf>
    <xf numFmtId="0" fontId="240" fillId="3" borderId="1" xfId="0" applyFont="1" applyFill="1" applyBorder="1" applyAlignment="1">
      <alignment horizontal="left"/>
    </xf>
    <xf numFmtId="0" fontId="241" fillId="3" borderId="1" xfId="0" applyFont="1" applyFill="1" applyBorder="1" applyAlignment="1">
      <alignment horizontal="left"/>
    </xf>
    <xf numFmtId="0" fontId="242" fillId="3" borderId="1" xfId="0" applyFont="1" applyFill="1" applyBorder="1" applyAlignment="1">
      <alignment horizontal="left"/>
    </xf>
    <xf numFmtId="0" fontId="243" fillId="3" borderId="1" xfId="0" applyFont="1" applyFill="1" applyBorder="1" applyAlignment="1">
      <alignment horizontal="left"/>
    </xf>
    <xf numFmtId="0" fontId="244" fillId="3" borderId="1" xfId="0" applyFont="1" applyFill="1" applyBorder="1" applyAlignment="1">
      <alignment horizontal="left"/>
    </xf>
    <xf numFmtId="0" fontId="245" fillId="3" borderId="1" xfId="0" applyFont="1" applyFill="1" applyBorder="1" applyAlignment="1">
      <alignment horizontal="left"/>
    </xf>
    <xf numFmtId="0" fontId="246" fillId="3" borderId="1" xfId="0" applyFont="1" applyFill="1" applyBorder="1" applyAlignment="1">
      <alignment horizontal="left"/>
    </xf>
    <xf numFmtId="0" fontId="316" fillId="3" borderId="1" xfId="0" applyFont="1" applyFill="1" applyBorder="1" applyAlignment="1">
      <alignment horizontal="left"/>
    </xf>
    <xf numFmtId="0" fontId="317" fillId="3" borderId="1" xfId="0" applyFont="1" applyFill="1" applyBorder="1" applyAlignment="1">
      <alignment horizontal="left"/>
    </xf>
    <xf numFmtId="0" fontId="318" fillId="3" borderId="1" xfId="0" applyFont="1" applyFill="1" applyBorder="1" applyAlignment="1">
      <alignment horizontal="left"/>
    </xf>
    <xf numFmtId="0" fontId="319" fillId="3" borderId="1" xfId="0" applyFont="1" applyFill="1" applyBorder="1" applyAlignment="1">
      <alignment horizontal="left"/>
    </xf>
    <xf numFmtId="0" fontId="320" fillId="3" borderId="1" xfId="0" applyFont="1" applyFill="1" applyBorder="1" applyAlignment="1">
      <alignment horizontal="left"/>
    </xf>
    <xf numFmtId="0" fontId="321" fillId="3" borderId="1" xfId="0" applyFont="1" applyFill="1" applyBorder="1" applyAlignment="1">
      <alignment horizontal="left"/>
    </xf>
    <xf numFmtId="0" fontId="322" fillId="3" borderId="1" xfId="0" applyFont="1" applyFill="1" applyBorder="1" applyAlignment="1">
      <alignment horizontal="left"/>
    </xf>
    <xf numFmtId="0" fontId="323" fillId="3" borderId="1" xfId="0" applyFont="1" applyFill="1" applyBorder="1" applyAlignment="1">
      <alignment horizontal="left"/>
    </xf>
    <xf numFmtId="0" fontId="324" fillId="3" borderId="1" xfId="0" applyFont="1" applyFill="1" applyBorder="1" applyAlignment="1">
      <alignment horizontal="left"/>
    </xf>
    <xf numFmtId="0" fontId="325" fillId="3" borderId="1" xfId="0" applyFont="1" applyFill="1" applyBorder="1" applyAlignment="1">
      <alignment horizontal="left"/>
    </xf>
    <xf numFmtId="0" fontId="326" fillId="3" borderId="1" xfId="0" applyFont="1" applyFill="1" applyBorder="1" applyAlignment="1">
      <alignment horizontal="left"/>
    </xf>
    <xf numFmtId="0" fontId="363" fillId="3" borderId="0" xfId="0" applyFont="1" applyFill="1" applyAlignment="1">
      <alignment horizontal="right"/>
    </xf>
    <xf numFmtId="0" fontId="367" fillId="5" borderId="0" xfId="0" applyFont="1" applyFill="1" applyAlignment="1">
      <alignment horizontal="left" vertical="top"/>
    </xf>
    <xf numFmtId="0" fontId="368" fillId="2" borderId="0" xfId="0" applyFont="1" applyFill="1" applyAlignment="1">
      <alignment horizontal="left" vertical="top"/>
    </xf>
    <xf numFmtId="0" fontId="369" fillId="0" borderId="2" xfId="0" applyFont="1" applyBorder="1" applyAlignment="1">
      <alignment horizontal="center" vertical="top"/>
    </xf>
    <xf numFmtId="165" fontId="370" fillId="0" borderId="0" xfId="0" applyNumberFormat="1" applyFont="1" applyAlignment="1">
      <alignment horizontal="center" vertical="top"/>
    </xf>
    <xf numFmtId="0" fontId="371" fillId="0" borderId="0" xfId="0" applyFont="1" applyAlignment="1">
      <alignment horizontal="left" vertical="top"/>
    </xf>
    <xf numFmtId="167" fontId="373" fillId="0" borderId="0" xfId="0" applyNumberFormat="1" applyFont="1" applyAlignment="1">
      <alignment horizontal="left" vertical="top"/>
    </xf>
    <xf numFmtId="164" fontId="372" fillId="0" borderId="0" xfId="0" applyNumberFormat="1" applyFont="1" applyAlignment="1">
      <alignment horizontal="left" vertical="top"/>
    </xf>
    <xf numFmtId="4" fontId="434" fillId="3" borderId="1" xfId="0" applyNumberFormat="1" applyFont="1" applyFill="1" applyBorder="1" applyAlignment="1">
      <alignment horizontal="right"/>
    </xf>
    <xf numFmtId="0" fontId="435" fillId="3" borderId="1" xfId="0" applyFont="1" applyFill="1" applyBorder="1" applyAlignment="1">
      <alignment horizontal="left"/>
    </xf>
    <xf numFmtId="4" fontId="436" fillId="3" borderId="1" xfId="0" applyNumberFormat="1" applyFont="1" applyFill="1" applyBorder="1" applyAlignment="1">
      <alignment horizontal="right"/>
    </xf>
    <xf numFmtId="0" fontId="437" fillId="3" borderId="1" xfId="0" applyFont="1" applyFill="1" applyBorder="1" applyAlignment="1">
      <alignment horizontal="left"/>
    </xf>
    <xf numFmtId="0" fontId="431" fillId="3" borderId="1" xfId="0" applyFont="1" applyFill="1" applyBorder="1" applyAlignment="1">
      <alignment horizontal="left"/>
    </xf>
    <xf numFmtId="0" fontId="432" fillId="3" borderId="1" xfId="0" applyFont="1" applyFill="1" applyBorder="1" applyAlignment="1">
      <alignment horizontal="left"/>
    </xf>
    <xf numFmtId="0" fontId="440" fillId="0" borderId="0" xfId="0" applyFont="1" applyAlignment="1">
      <alignment horizontal="left" vertical="top"/>
    </xf>
    <xf numFmtId="167" fontId="442" fillId="0" borderId="0" xfId="0" applyNumberFormat="1" applyFont="1" applyAlignment="1">
      <alignment horizontal="left" vertical="top"/>
    </xf>
    <xf numFmtId="164" fontId="441" fillId="0" borderId="0" xfId="0" applyNumberFormat="1" applyFont="1" applyAlignment="1">
      <alignment horizontal="left" vertical="top"/>
    </xf>
    <xf numFmtId="0" fontId="447" fillId="3" borderId="1" xfId="0" applyFont="1" applyFill="1" applyBorder="1" applyAlignment="1">
      <alignment horizontal="left"/>
    </xf>
    <xf numFmtId="0" fontId="448" fillId="3" borderId="1" xfId="0" applyFont="1" applyFill="1" applyBorder="1" applyAlignment="1">
      <alignment horizontal="left"/>
    </xf>
    <xf numFmtId="0" fontId="449" fillId="3" borderId="1" xfId="0" applyFont="1" applyFill="1" applyBorder="1" applyAlignment="1">
      <alignment horizontal="left"/>
    </xf>
    <xf numFmtId="0" fontId="450" fillId="3" borderId="1" xfId="0" applyFont="1" applyFill="1" applyBorder="1" applyAlignment="1">
      <alignment horizontal="left"/>
    </xf>
    <xf numFmtId="0" fontId="451" fillId="3" borderId="1" xfId="0" applyFont="1" applyFill="1" applyBorder="1" applyAlignment="1">
      <alignment horizontal="left"/>
    </xf>
    <xf numFmtId="0" fontId="456" fillId="0" borderId="1" xfId="0" applyFont="1" applyBorder="1" applyAlignment="1">
      <alignment horizontal="left" vertical="top"/>
    </xf>
    <xf numFmtId="0" fontId="457" fillId="0" borderId="1" xfId="0" applyFont="1" applyBorder="1" applyAlignment="1">
      <alignment horizontal="left" vertical="top"/>
    </xf>
    <xf numFmtId="0" fontId="458" fillId="0" borderId="1" xfId="0" applyFont="1" applyBorder="1" applyAlignment="1">
      <alignment horizontal="left" vertical="top"/>
    </xf>
    <xf numFmtId="0" fontId="459" fillId="0" borderId="1" xfId="0" applyFont="1" applyBorder="1" applyAlignment="1">
      <alignment horizontal="left" vertical="top"/>
    </xf>
    <xf numFmtId="0" fontId="460" fillId="0" borderId="1" xfId="0" applyFont="1" applyBorder="1" applyAlignment="1">
      <alignment horizontal="left" vertical="top"/>
    </xf>
    <xf numFmtId="0" fontId="466" fillId="0" borderId="1" xfId="0" applyFont="1" applyBorder="1" applyAlignment="1">
      <alignment horizontal="left" vertical="top"/>
    </xf>
    <xf numFmtId="0" fontId="467" fillId="0" borderId="1" xfId="0" applyFont="1" applyBorder="1" applyAlignment="1">
      <alignment horizontal="left" vertical="top"/>
    </xf>
    <xf numFmtId="0" fontId="468" fillId="0" borderId="1" xfId="0" applyFont="1" applyBorder="1" applyAlignment="1">
      <alignment horizontal="left" vertical="top"/>
    </xf>
    <xf numFmtId="0" fontId="469" fillId="0" borderId="1" xfId="0" applyFont="1" applyBorder="1" applyAlignment="1">
      <alignment horizontal="left" vertical="top"/>
    </xf>
    <xf numFmtId="0" fontId="470" fillId="0" borderId="1" xfId="0" applyFont="1" applyBorder="1" applyAlignment="1">
      <alignment horizontal="left" vertical="top"/>
    </xf>
    <xf numFmtId="0" fontId="476" fillId="0" borderId="1" xfId="0" applyFont="1" applyBorder="1" applyAlignment="1">
      <alignment horizontal="left" vertical="top"/>
    </xf>
    <xf numFmtId="0" fontId="477" fillId="0" borderId="1" xfId="0" applyFont="1" applyBorder="1" applyAlignment="1">
      <alignment horizontal="left" vertical="top"/>
    </xf>
    <xf numFmtId="0" fontId="478" fillId="0" borderId="1" xfId="0" applyFont="1" applyBorder="1" applyAlignment="1">
      <alignment horizontal="left" vertical="top"/>
    </xf>
    <xf numFmtId="0" fontId="479" fillId="0" borderId="1" xfId="0" applyFont="1" applyBorder="1" applyAlignment="1">
      <alignment horizontal="left" vertical="top"/>
    </xf>
    <xf numFmtId="0" fontId="480" fillId="0" borderId="1" xfId="0" applyFont="1" applyBorder="1" applyAlignment="1">
      <alignment horizontal="left" vertical="top"/>
    </xf>
    <xf numFmtId="0" fontId="486" fillId="0" borderId="1" xfId="0" applyFont="1" applyBorder="1" applyAlignment="1">
      <alignment horizontal="left" vertical="top"/>
    </xf>
    <xf numFmtId="0" fontId="487" fillId="0" borderId="1" xfId="0" applyFont="1" applyBorder="1" applyAlignment="1">
      <alignment horizontal="left" vertical="top"/>
    </xf>
    <xf numFmtId="0" fontId="488" fillId="0" borderId="1" xfId="0" applyFont="1" applyBorder="1" applyAlignment="1">
      <alignment horizontal="left" vertical="top"/>
    </xf>
    <xf numFmtId="0" fontId="489" fillId="0" borderId="1" xfId="0" applyFont="1" applyBorder="1" applyAlignment="1">
      <alignment horizontal="left" vertical="top"/>
    </xf>
    <xf numFmtId="0" fontId="490" fillId="0" borderId="1" xfId="0" applyFont="1" applyBorder="1" applyAlignment="1">
      <alignment horizontal="left" vertical="top"/>
    </xf>
    <xf numFmtId="0" fontId="496" fillId="0" borderId="1" xfId="0" applyFont="1" applyBorder="1" applyAlignment="1">
      <alignment horizontal="left" vertical="top"/>
    </xf>
    <xf numFmtId="0" fontId="497" fillId="0" borderId="1" xfId="0" applyFont="1" applyBorder="1" applyAlignment="1">
      <alignment horizontal="left" vertical="top"/>
    </xf>
    <xf numFmtId="0" fontId="498" fillId="0" borderId="1" xfId="0" applyFont="1" applyBorder="1" applyAlignment="1">
      <alignment horizontal="left" vertical="top"/>
    </xf>
    <xf numFmtId="0" fontId="499" fillId="0" borderId="1" xfId="0" applyFont="1" applyBorder="1" applyAlignment="1">
      <alignment horizontal="left" vertical="top"/>
    </xf>
    <xf numFmtId="0" fontId="500" fillId="0" borderId="1" xfId="0" applyFont="1" applyBorder="1" applyAlignment="1">
      <alignment horizontal="left" vertical="top"/>
    </xf>
    <xf numFmtId="0" fontId="506" fillId="0" borderId="1" xfId="0" applyFont="1" applyBorder="1" applyAlignment="1">
      <alignment horizontal="left" vertical="top"/>
    </xf>
    <xf numFmtId="0" fontId="507" fillId="0" borderId="1" xfId="0" applyFont="1" applyBorder="1" applyAlignment="1">
      <alignment horizontal="left" vertical="top"/>
    </xf>
    <xf numFmtId="0" fontId="508" fillId="0" borderId="1" xfId="0" applyFont="1" applyBorder="1" applyAlignment="1">
      <alignment horizontal="left" vertical="top"/>
    </xf>
    <xf numFmtId="0" fontId="509" fillId="0" borderId="1" xfId="0" applyFont="1" applyBorder="1" applyAlignment="1">
      <alignment horizontal="left" vertical="top"/>
    </xf>
    <xf numFmtId="0" fontId="510" fillId="0" borderId="1" xfId="0" applyFont="1" applyBorder="1" applyAlignment="1">
      <alignment horizontal="left" vertical="top"/>
    </xf>
    <xf numFmtId="0" fontId="514" fillId="0" borderId="1" xfId="0" applyFont="1" applyBorder="1" applyAlignment="1">
      <alignment horizontal="left" vertical="top"/>
    </xf>
    <xf numFmtId="0" fontId="515" fillId="0" borderId="1" xfId="0" applyFont="1" applyBorder="1" applyAlignment="1">
      <alignment horizontal="left" vertical="top"/>
    </xf>
    <xf numFmtId="0" fontId="516" fillId="0" borderId="1" xfId="0" applyFont="1" applyBorder="1" applyAlignment="1">
      <alignment horizontal="left" vertical="top"/>
    </xf>
    <xf numFmtId="0" fontId="519" fillId="0" borderId="1" xfId="0" applyFont="1" applyBorder="1" applyAlignment="1">
      <alignment horizontal="left" vertical="top"/>
    </xf>
    <xf numFmtId="0" fontId="520" fillId="0" borderId="1" xfId="0" applyFont="1" applyBorder="1" applyAlignment="1">
      <alignment horizontal="left" vertical="top"/>
    </xf>
    <xf numFmtId="0" fontId="521" fillId="0" borderId="1" xfId="0" applyFont="1" applyBorder="1" applyAlignment="1">
      <alignment horizontal="left" vertical="top"/>
    </xf>
    <xf numFmtId="0" fontId="524" fillId="0" borderId="1" xfId="0" applyFont="1" applyBorder="1" applyAlignment="1">
      <alignment horizontal="left" vertical="top"/>
    </xf>
    <xf numFmtId="0" fontId="525" fillId="0" borderId="1" xfId="0" applyFont="1" applyBorder="1" applyAlignment="1">
      <alignment horizontal="left" vertical="top"/>
    </xf>
    <xf numFmtId="0" fontId="526" fillId="0" borderId="1" xfId="0" applyFont="1" applyBorder="1" applyAlignment="1">
      <alignment horizontal="left" vertical="top"/>
    </xf>
    <xf numFmtId="0" fontId="528" fillId="0" borderId="1" xfId="0" applyFont="1" applyBorder="1" applyAlignment="1">
      <alignment horizontal="left" vertical="top"/>
    </xf>
    <xf numFmtId="0" fontId="529" fillId="0" borderId="1" xfId="0" applyFont="1" applyBorder="1" applyAlignment="1">
      <alignment horizontal="left" vertical="top"/>
    </xf>
    <xf numFmtId="0" fontId="530" fillId="0" borderId="1" xfId="0" applyFont="1" applyBorder="1" applyAlignment="1">
      <alignment horizontal="left" vertical="top"/>
    </xf>
    <xf numFmtId="0" fontId="533" fillId="0" borderId="1" xfId="0" applyFont="1" applyBorder="1" applyAlignment="1">
      <alignment horizontal="left" vertical="top"/>
    </xf>
    <xf numFmtId="0" fontId="534" fillId="0" borderId="1" xfId="0" applyFont="1" applyBorder="1" applyAlignment="1">
      <alignment horizontal="left" vertical="top"/>
    </xf>
    <xf numFmtId="0" fontId="535" fillId="0" borderId="1" xfId="0" applyFont="1" applyBorder="1" applyAlignment="1">
      <alignment horizontal="left" vertical="top"/>
    </xf>
    <xf numFmtId="0" fontId="537" fillId="0" borderId="2" xfId="0" applyFont="1" applyBorder="1" applyAlignment="1">
      <alignment horizontal="center" vertical="top"/>
    </xf>
    <xf numFmtId="165" fontId="538" fillId="0" borderId="0" xfId="0" applyNumberFormat="1" applyFont="1" applyAlignment="1">
      <alignment horizontal="center" vertical="top"/>
    </xf>
    <xf numFmtId="0" fontId="539" fillId="0" borderId="0" xfId="0" applyFont="1" applyAlignment="1">
      <alignment horizontal="left" vertical="top"/>
    </xf>
    <xf numFmtId="167" fontId="541" fillId="0" borderId="0" xfId="0" applyNumberFormat="1" applyFont="1" applyAlignment="1">
      <alignment horizontal="left" vertical="top"/>
    </xf>
    <xf numFmtId="164" fontId="540" fillId="0" borderId="0" xfId="0" applyNumberFormat="1" applyFont="1" applyAlignment="1">
      <alignment horizontal="left" vertical="top"/>
    </xf>
    <xf numFmtId="0" fontId="546" fillId="3" borderId="1" xfId="0" applyFont="1" applyFill="1" applyBorder="1" applyAlignment="1">
      <alignment horizontal="left"/>
    </xf>
    <xf numFmtId="0" fontId="547" fillId="3" borderId="1" xfId="0" applyFont="1" applyFill="1" applyBorder="1" applyAlignment="1">
      <alignment horizontal="left"/>
    </xf>
    <xf numFmtId="0" fontId="548" fillId="3" borderId="1" xfId="0" applyFont="1" applyFill="1" applyBorder="1" applyAlignment="1">
      <alignment horizontal="left"/>
    </xf>
    <xf numFmtId="0" fontId="549" fillId="3" borderId="1" xfId="0" applyFont="1" applyFill="1" applyBorder="1" applyAlignment="1">
      <alignment horizontal="left"/>
    </xf>
    <xf numFmtId="0" fontId="550" fillId="3" borderId="1" xfId="0" applyFont="1" applyFill="1" applyBorder="1" applyAlignment="1">
      <alignment horizontal="left"/>
    </xf>
    <xf numFmtId="0" fontId="555" fillId="0" borderId="1" xfId="0" applyFont="1" applyBorder="1" applyAlignment="1">
      <alignment horizontal="left" vertical="top"/>
    </xf>
    <xf numFmtId="0" fontId="556" fillId="0" borderId="1" xfId="0" applyFont="1" applyBorder="1" applyAlignment="1">
      <alignment horizontal="left" vertical="top"/>
    </xf>
    <xf numFmtId="0" fontId="557" fillId="0" borderId="1" xfId="0" applyFont="1" applyBorder="1" applyAlignment="1">
      <alignment horizontal="left" vertical="top"/>
    </xf>
    <xf numFmtId="0" fontId="558" fillId="0" borderId="1" xfId="0" applyFont="1" applyBorder="1" applyAlignment="1">
      <alignment horizontal="left" vertical="top"/>
    </xf>
    <xf numFmtId="0" fontId="559" fillId="0" borderId="1" xfId="0" applyFont="1" applyBorder="1" applyAlignment="1">
      <alignment horizontal="left" vertical="top"/>
    </xf>
    <xf numFmtId="0" fontId="565" fillId="0" borderId="1" xfId="0" applyFont="1" applyBorder="1" applyAlignment="1">
      <alignment horizontal="left" vertical="top"/>
    </xf>
    <xf numFmtId="0" fontId="566" fillId="0" borderId="1" xfId="0" applyFont="1" applyBorder="1" applyAlignment="1">
      <alignment horizontal="left" vertical="top"/>
    </xf>
    <xf numFmtId="0" fontId="567" fillId="0" borderId="1" xfId="0" applyFont="1" applyBorder="1" applyAlignment="1">
      <alignment horizontal="left" vertical="top"/>
    </xf>
    <xf numFmtId="0" fontId="568" fillId="0" borderId="1" xfId="0" applyFont="1" applyBorder="1" applyAlignment="1">
      <alignment horizontal="left" vertical="top"/>
    </xf>
    <xf numFmtId="0" fontId="569" fillId="0" borderId="1" xfId="0" applyFont="1" applyBorder="1" applyAlignment="1">
      <alignment horizontal="left" vertical="top"/>
    </xf>
    <xf numFmtId="0" fontId="575" fillId="0" borderId="1" xfId="0" applyFont="1" applyBorder="1" applyAlignment="1">
      <alignment horizontal="left" vertical="top"/>
    </xf>
    <xf numFmtId="0" fontId="576" fillId="0" borderId="1" xfId="0" applyFont="1" applyBorder="1" applyAlignment="1">
      <alignment horizontal="left" vertical="top"/>
    </xf>
    <xf numFmtId="0" fontId="577" fillId="0" borderId="1" xfId="0" applyFont="1" applyBorder="1" applyAlignment="1">
      <alignment horizontal="left" vertical="top"/>
    </xf>
    <xf numFmtId="0" fontId="578" fillId="0" borderId="1" xfId="0" applyFont="1" applyBorder="1" applyAlignment="1">
      <alignment horizontal="left" vertical="top"/>
    </xf>
    <xf numFmtId="0" fontId="579" fillId="0" borderId="1" xfId="0" applyFont="1" applyBorder="1" applyAlignment="1">
      <alignment horizontal="left" vertical="top"/>
    </xf>
    <xf numFmtId="0" fontId="585" fillId="0" borderId="1" xfId="0" applyFont="1" applyBorder="1" applyAlignment="1">
      <alignment horizontal="left" vertical="top"/>
    </xf>
    <xf numFmtId="0" fontId="586" fillId="0" borderId="1" xfId="0" applyFont="1" applyBorder="1" applyAlignment="1">
      <alignment horizontal="left" vertical="top"/>
    </xf>
    <xf numFmtId="0" fontId="587" fillId="0" borderId="1" xfId="0" applyFont="1" applyBorder="1" applyAlignment="1">
      <alignment horizontal="left" vertical="top"/>
    </xf>
    <xf numFmtId="0" fontId="588" fillId="0" borderId="1" xfId="0" applyFont="1" applyBorder="1" applyAlignment="1">
      <alignment horizontal="left" vertical="top"/>
    </xf>
    <xf numFmtId="0" fontId="589" fillId="0" borderId="1" xfId="0" applyFont="1" applyBorder="1" applyAlignment="1">
      <alignment horizontal="left" vertical="top"/>
    </xf>
    <xf numFmtId="0" fontId="595" fillId="0" borderId="1" xfId="0" applyFont="1" applyBorder="1" applyAlignment="1">
      <alignment horizontal="left" vertical="top"/>
    </xf>
    <xf numFmtId="0" fontId="596" fillId="0" borderId="1" xfId="0" applyFont="1" applyBorder="1" applyAlignment="1">
      <alignment horizontal="left" vertical="top"/>
    </xf>
    <xf numFmtId="0" fontId="597" fillId="0" borderId="1" xfId="0" applyFont="1" applyBorder="1" applyAlignment="1">
      <alignment horizontal="left" vertical="top"/>
    </xf>
    <xf numFmtId="0" fontId="598" fillId="0" borderId="1" xfId="0" applyFont="1" applyBorder="1" applyAlignment="1">
      <alignment horizontal="left" vertical="top"/>
    </xf>
    <xf numFmtId="0" fontId="599" fillId="0" borderId="1" xfId="0" applyFont="1" applyBorder="1" applyAlignment="1">
      <alignment horizontal="left" vertical="top"/>
    </xf>
    <xf numFmtId="0" fontId="605" fillId="0" borderId="1" xfId="0" applyFont="1" applyBorder="1" applyAlignment="1">
      <alignment horizontal="left" vertical="top"/>
    </xf>
    <xf numFmtId="0" fontId="606" fillId="0" borderId="1" xfId="0" applyFont="1" applyBorder="1" applyAlignment="1">
      <alignment horizontal="left" vertical="top"/>
    </xf>
    <xf numFmtId="0" fontId="607" fillId="0" borderId="1" xfId="0" applyFont="1" applyBorder="1" applyAlignment="1">
      <alignment horizontal="left" vertical="top"/>
    </xf>
    <xf numFmtId="0" fontId="608" fillId="0" borderId="1" xfId="0" applyFont="1" applyBorder="1" applyAlignment="1">
      <alignment horizontal="left" vertical="top"/>
    </xf>
    <xf numFmtId="0" fontId="609" fillId="0" borderId="1" xfId="0" applyFont="1" applyBorder="1" applyAlignment="1">
      <alignment horizontal="left" vertical="top"/>
    </xf>
    <xf numFmtId="0" fontId="613" fillId="0" borderId="1" xfId="0" applyFont="1" applyBorder="1" applyAlignment="1">
      <alignment horizontal="left" vertical="top"/>
    </xf>
    <xf numFmtId="0" fontId="614" fillId="0" borderId="1" xfId="0" applyFont="1" applyBorder="1" applyAlignment="1">
      <alignment horizontal="left" vertical="top"/>
    </xf>
    <xf numFmtId="0" fontId="615" fillId="0" borderId="1" xfId="0" applyFont="1" applyBorder="1" applyAlignment="1">
      <alignment horizontal="left" vertical="top"/>
    </xf>
    <xf numFmtId="0" fontId="618" fillId="0" borderId="1" xfId="0" applyFont="1" applyBorder="1" applyAlignment="1">
      <alignment horizontal="left" vertical="top"/>
    </xf>
    <xf numFmtId="0" fontId="619" fillId="0" borderId="1" xfId="0" applyFont="1" applyBorder="1" applyAlignment="1">
      <alignment horizontal="left" vertical="top"/>
    </xf>
    <xf numFmtId="0" fontId="620" fillId="0" borderId="1" xfId="0" applyFont="1" applyBorder="1" applyAlignment="1">
      <alignment horizontal="left" vertical="top"/>
    </xf>
    <xf numFmtId="0" fontId="622" fillId="0" borderId="2" xfId="0" applyFont="1" applyBorder="1" applyAlignment="1">
      <alignment horizontal="center" vertical="top"/>
    </xf>
    <xf numFmtId="165" fontId="623" fillId="0" borderId="0" xfId="0" applyNumberFormat="1" applyFont="1" applyAlignment="1">
      <alignment horizontal="center" vertical="top"/>
    </xf>
    <xf numFmtId="0" fontId="624" fillId="0" borderId="0" xfId="0" applyFont="1" applyAlignment="1">
      <alignment horizontal="left" vertical="top"/>
    </xf>
    <xf numFmtId="167" fontId="626" fillId="0" borderId="0" xfId="0" applyNumberFormat="1" applyFont="1" applyAlignment="1">
      <alignment horizontal="left" vertical="top"/>
    </xf>
    <xf numFmtId="164" fontId="625" fillId="0" borderId="0" xfId="0" applyNumberFormat="1" applyFont="1" applyAlignment="1">
      <alignment horizontal="left" vertical="top"/>
    </xf>
    <xf numFmtId="0" fontId="629" fillId="0" borderId="1" xfId="0" applyFont="1" applyBorder="1" applyAlignment="1">
      <alignment horizontal="left" vertical="top"/>
    </xf>
    <xf numFmtId="0" fontId="630" fillId="0" borderId="1" xfId="0" applyFont="1" applyBorder="1" applyAlignment="1">
      <alignment horizontal="left" vertical="top"/>
    </xf>
    <xf numFmtId="0" fontId="631" fillId="0" borderId="1" xfId="0" applyFont="1" applyBorder="1" applyAlignment="1">
      <alignment horizontal="left" vertical="top"/>
    </xf>
    <xf numFmtId="0" fontId="632" fillId="0" borderId="1" xfId="0" applyFont="1" applyBorder="1" applyAlignment="1">
      <alignment horizontal="left" vertical="top"/>
    </xf>
    <xf numFmtId="0" fontId="633" fillId="0" borderId="1" xfId="0" applyFont="1" applyBorder="1" applyAlignment="1">
      <alignment horizontal="left" vertical="top"/>
    </xf>
    <xf numFmtId="0" fontId="634" fillId="0" borderId="1" xfId="0" applyFont="1" applyBorder="1" applyAlignment="1">
      <alignment horizontal="left" vertical="top"/>
    </xf>
    <xf numFmtId="0" fontId="635" fillId="0" borderId="1" xfId="0" applyFont="1" applyBorder="1" applyAlignment="1">
      <alignment horizontal="left" vertical="top"/>
    </xf>
    <xf numFmtId="0" fontId="638" fillId="0" borderId="1" xfId="0" applyFont="1" applyBorder="1" applyAlignment="1">
      <alignment horizontal="left" vertical="top"/>
    </xf>
    <xf numFmtId="0" fontId="639" fillId="0" borderId="1" xfId="0" applyFont="1" applyBorder="1" applyAlignment="1">
      <alignment horizontal="left" vertical="top"/>
    </xf>
    <xf numFmtId="0" fontId="640" fillId="0" borderId="1" xfId="0" applyFont="1" applyBorder="1" applyAlignment="1">
      <alignment horizontal="left" vertical="top"/>
    </xf>
    <xf numFmtId="0" fontId="641" fillId="0" borderId="1" xfId="0" applyFont="1" applyBorder="1" applyAlignment="1">
      <alignment horizontal="left" vertical="top"/>
    </xf>
    <xf numFmtId="0" fontId="642" fillId="0" borderId="1" xfId="0" applyFont="1" applyBorder="1" applyAlignment="1">
      <alignment horizontal="left" vertical="top"/>
    </xf>
    <xf numFmtId="0" fontId="643" fillId="0" borderId="1" xfId="0" applyFont="1" applyBorder="1" applyAlignment="1">
      <alignment horizontal="left" vertical="top"/>
    </xf>
    <xf numFmtId="0" fontId="644" fillId="0" borderId="1" xfId="0" applyFont="1" applyBorder="1" applyAlignment="1">
      <alignment horizontal="left" vertical="top"/>
    </xf>
    <xf numFmtId="0" fontId="647" fillId="0" borderId="1" xfId="0" applyFont="1" applyBorder="1" applyAlignment="1">
      <alignment horizontal="left" vertical="top"/>
    </xf>
    <xf numFmtId="0" fontId="648" fillId="0" borderId="1" xfId="0" applyFont="1" applyBorder="1" applyAlignment="1">
      <alignment horizontal="left" vertical="top"/>
    </xf>
    <xf numFmtId="0" fontId="649" fillId="0" borderId="1" xfId="0" applyFont="1" applyBorder="1" applyAlignment="1">
      <alignment horizontal="left" vertical="top"/>
    </xf>
    <xf numFmtId="0" fontId="650" fillId="0" borderId="1" xfId="0" applyFont="1" applyBorder="1" applyAlignment="1">
      <alignment horizontal="left" vertical="top"/>
    </xf>
    <xf numFmtId="0" fontId="651" fillId="0" borderId="1" xfId="0" applyFont="1" applyBorder="1" applyAlignment="1">
      <alignment horizontal="left" vertical="top"/>
    </xf>
    <xf numFmtId="0" fontId="652" fillId="0" borderId="1" xfId="0" applyFont="1" applyBorder="1" applyAlignment="1">
      <alignment horizontal="left" vertical="top"/>
    </xf>
    <xf numFmtId="0" fontId="653" fillId="0" borderId="1" xfId="0" applyFont="1" applyBorder="1" applyAlignment="1">
      <alignment horizontal="left" vertical="top"/>
    </xf>
    <xf numFmtId="0" fontId="656" fillId="0" borderId="1" xfId="0" applyFont="1" applyBorder="1" applyAlignment="1">
      <alignment horizontal="left" vertical="top"/>
    </xf>
    <xf numFmtId="0" fontId="657" fillId="0" borderId="1" xfId="0" applyFont="1" applyBorder="1" applyAlignment="1">
      <alignment horizontal="left" vertical="top"/>
    </xf>
    <xf numFmtId="0" fontId="658" fillId="0" borderId="1" xfId="0" applyFont="1" applyBorder="1" applyAlignment="1">
      <alignment horizontal="left" vertical="top"/>
    </xf>
    <xf numFmtId="0" fontId="659" fillId="0" borderId="1" xfId="0" applyFont="1" applyBorder="1" applyAlignment="1">
      <alignment horizontal="left" vertical="top"/>
    </xf>
    <xf numFmtId="0" fontId="660" fillId="0" borderId="1" xfId="0" applyFont="1" applyBorder="1" applyAlignment="1">
      <alignment horizontal="left" vertical="top"/>
    </xf>
    <xf numFmtId="0" fontId="661" fillId="0" borderId="1" xfId="0" applyFont="1" applyBorder="1" applyAlignment="1">
      <alignment horizontal="left" vertical="top"/>
    </xf>
    <xf numFmtId="0" fontId="662" fillId="0" borderId="1" xfId="0" applyFont="1" applyBorder="1" applyAlignment="1">
      <alignment horizontal="left" vertical="top"/>
    </xf>
    <xf numFmtId="0" fontId="667" fillId="0" borderId="2" xfId="0" applyFont="1" applyBorder="1" applyAlignment="1">
      <alignment horizontal="center" vertical="top"/>
    </xf>
    <xf numFmtId="165" fontId="668" fillId="0" borderId="0" xfId="0" applyNumberFormat="1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"/>
  <sheetViews>
    <sheetView workbookViewId="0">
      <selection activeCell="C3" sqref="C3:I3"/>
    </sheetView>
  </sheetViews>
  <sheetFormatPr defaultRowHeight="15" x14ac:dyDescent="0.25"/>
  <sheetData>
    <row r="1" spans="1:9" x14ac:dyDescent="0.25">
      <c r="A1" s="457" t="s">
        <v>0</v>
      </c>
      <c r="B1" s="457"/>
      <c r="C1" s="457"/>
      <c r="D1" s="457"/>
      <c r="E1" s="457"/>
      <c r="F1" s="457"/>
      <c r="G1" s="457"/>
      <c r="H1" s="457"/>
      <c r="I1" s="457"/>
    </row>
    <row r="2" spans="1:9" x14ac:dyDescent="0.25">
      <c r="A2" s="457" t="s">
        <v>1</v>
      </c>
      <c r="B2" s="457"/>
      <c r="C2" s="457"/>
      <c r="D2" s="457"/>
      <c r="E2" s="457"/>
      <c r="F2" s="457"/>
      <c r="G2" s="457"/>
      <c r="H2" s="457"/>
      <c r="I2" s="457"/>
    </row>
    <row r="3" spans="1:9" x14ac:dyDescent="0.25">
      <c r="A3" s="457" t="s">
        <v>2</v>
      </c>
      <c r="B3" s="457"/>
      <c r="C3" s="458" t="s">
        <v>3</v>
      </c>
      <c r="D3" s="458"/>
      <c r="E3" s="458"/>
      <c r="F3" s="458"/>
      <c r="G3" s="458"/>
      <c r="H3" s="458"/>
      <c r="I3" s="458"/>
    </row>
    <row r="4" spans="1:9" x14ac:dyDescent="0.25">
      <c r="A4" s="457" t="s">
        <v>4</v>
      </c>
      <c r="B4" s="459"/>
      <c r="C4" s="458"/>
      <c r="D4" s="458"/>
      <c r="E4" s="458"/>
      <c r="F4" s="458"/>
      <c r="G4" s="458"/>
      <c r="H4" s="458"/>
      <c r="I4" s="458"/>
    </row>
    <row r="5" spans="1:9" x14ac:dyDescent="0.25">
      <c r="A5" s="457" t="s">
        <v>5</v>
      </c>
      <c r="B5" s="458"/>
      <c r="C5" s="458"/>
      <c r="D5" s="458"/>
      <c r="E5" s="458"/>
      <c r="F5" s="458"/>
      <c r="G5" s="458"/>
      <c r="H5" s="458"/>
      <c r="I5" s="458"/>
    </row>
    <row r="6" spans="1:9" x14ac:dyDescent="0.25">
      <c r="A6" s="457" t="s">
        <v>6</v>
      </c>
      <c r="B6" s="457"/>
      <c r="C6" s="457"/>
      <c r="D6" s="457"/>
      <c r="E6" s="457"/>
      <c r="F6" s="457"/>
      <c r="G6" s="457"/>
      <c r="H6" s="457"/>
      <c r="I6" s="457"/>
    </row>
    <row r="7" spans="1:9" x14ac:dyDescent="0.25">
      <c r="A7" s="457" t="s">
        <v>7</v>
      </c>
      <c r="B7" s="457"/>
      <c r="C7" s="458"/>
      <c r="D7" s="458"/>
      <c r="E7" s="458"/>
      <c r="F7" s="458"/>
      <c r="G7" s="458"/>
      <c r="H7" s="458"/>
      <c r="I7" s="458"/>
    </row>
    <row r="8" spans="1:9" x14ac:dyDescent="0.25">
      <c r="A8" s="457" t="s">
        <v>8</v>
      </c>
      <c r="B8" s="457"/>
      <c r="C8" s="460" t="s">
        <v>9</v>
      </c>
      <c r="D8" s="460"/>
      <c r="E8" s="460"/>
      <c r="F8" s="460"/>
      <c r="G8" s="460"/>
      <c r="H8" s="460"/>
      <c r="I8" s="460"/>
    </row>
    <row r="9" spans="1:9" x14ac:dyDescent="0.25">
      <c r="A9" s="457" t="s">
        <v>10</v>
      </c>
      <c r="B9" s="457"/>
      <c r="C9" s="461" t="s">
        <v>9</v>
      </c>
      <c r="D9" s="461"/>
      <c r="E9" s="461"/>
      <c r="F9" s="461"/>
      <c r="G9" s="461"/>
      <c r="H9" s="461"/>
      <c r="I9" s="461"/>
    </row>
    <row r="10" spans="1:9" x14ac:dyDescent="0.25">
      <c r="A10" s="457" t="s">
        <v>11</v>
      </c>
      <c r="B10" s="457"/>
      <c r="C10" s="458"/>
      <c r="D10" s="458"/>
      <c r="E10" s="458"/>
      <c r="F10" s="458"/>
      <c r="G10" s="458"/>
      <c r="H10" s="458"/>
      <c r="I10" s="458"/>
    </row>
    <row r="11" spans="1:9" x14ac:dyDescent="0.25">
      <c r="A11" s="457" t="s">
        <v>12</v>
      </c>
      <c r="B11" s="457"/>
      <c r="C11" s="458"/>
      <c r="D11" s="458"/>
      <c r="E11" s="458"/>
      <c r="F11" s="458"/>
      <c r="G11" s="458"/>
      <c r="H11" s="458"/>
      <c r="I11" s="458"/>
    </row>
    <row r="12" spans="1:9" x14ac:dyDescent="0.25">
      <c r="A12" s="457" t="s">
        <v>13</v>
      </c>
      <c r="B12" s="457"/>
      <c r="C12" s="462"/>
      <c r="D12" s="462"/>
      <c r="E12" s="462"/>
      <c r="F12" s="462"/>
      <c r="G12" s="462"/>
      <c r="H12" s="462"/>
      <c r="I12" s="462"/>
    </row>
    <row r="13" spans="1:9" x14ac:dyDescent="0.25">
      <c r="A13" s="457" t="s">
        <v>14</v>
      </c>
      <c r="B13" s="457"/>
      <c r="C13" s="458"/>
      <c r="D13" s="458"/>
      <c r="E13" s="458"/>
      <c r="F13" s="458"/>
      <c r="G13" s="458"/>
      <c r="H13" s="458"/>
      <c r="I13" s="458"/>
    </row>
    <row r="14" spans="1:9" x14ac:dyDescent="0.25">
      <c r="A14" s="457" t="s">
        <v>15</v>
      </c>
      <c r="B14" s="457"/>
      <c r="C14" s="458"/>
      <c r="D14" s="458"/>
      <c r="E14" s="458"/>
      <c r="F14" s="458"/>
      <c r="G14" s="458"/>
      <c r="H14" s="458"/>
      <c r="I14" s="458"/>
    </row>
    <row r="15" spans="1:9" x14ac:dyDescent="0.25">
      <c r="A15" s="457"/>
      <c r="B15" s="457"/>
      <c r="C15" s="457"/>
      <c r="D15" s="457"/>
      <c r="E15" s="457"/>
      <c r="F15" s="457"/>
      <c r="G15" s="457"/>
      <c r="H15" s="457"/>
      <c r="I15" s="457"/>
    </row>
    <row r="16" spans="1:9" x14ac:dyDescent="0.25">
      <c r="A16" s="457"/>
      <c r="B16" s="457"/>
      <c r="C16" s="457"/>
      <c r="D16" s="457"/>
      <c r="E16" s="457"/>
      <c r="F16" s="457"/>
      <c r="G16" s="457"/>
      <c r="H16" s="457"/>
      <c r="I16" s="457"/>
    </row>
    <row r="17" spans="1:9" x14ac:dyDescent="0.25">
      <c r="A17" s="457"/>
      <c r="B17" s="457"/>
      <c r="C17" s="457"/>
      <c r="D17" s="457"/>
      <c r="E17" s="457"/>
      <c r="F17" s="457"/>
      <c r="G17" s="457"/>
      <c r="H17" s="457"/>
      <c r="I17" s="457"/>
    </row>
    <row r="20" spans="1:9" x14ac:dyDescent="0.25">
      <c r="A20" s="463" t="s">
        <v>16</v>
      </c>
      <c r="B20" s="457"/>
      <c r="C20" s="457"/>
      <c r="D20" s="457"/>
      <c r="E20" s="457"/>
      <c r="F20" s="457"/>
      <c r="G20" s="457"/>
      <c r="H20" s="457"/>
      <c r="I20" s="457"/>
    </row>
    <row r="21" spans="1:9" x14ac:dyDescent="0.25">
      <c r="A21" s="463" t="s">
        <v>17</v>
      </c>
      <c r="B21" s="457"/>
      <c r="C21" s="457"/>
      <c r="D21" s="457"/>
      <c r="E21" s="457"/>
      <c r="F21" s="457"/>
      <c r="G21" s="457"/>
      <c r="H21" s="457"/>
      <c r="I21" s="457"/>
    </row>
    <row r="22" spans="1:9" x14ac:dyDescent="0.25">
      <c r="A22" s="457" t="s">
        <v>18</v>
      </c>
      <c r="B22" s="457"/>
      <c r="C22" s="457"/>
      <c r="D22" s="457"/>
      <c r="E22" s="457"/>
      <c r="F22" s="457"/>
      <c r="G22" s="457"/>
      <c r="H22" s="457"/>
      <c r="I22" s="457"/>
    </row>
    <row r="23" spans="1:9" x14ac:dyDescent="0.25">
      <c r="A23" s="457" t="s">
        <v>19</v>
      </c>
      <c r="B23" s="457"/>
      <c r="C23" s="457"/>
      <c r="D23" s="457"/>
      <c r="E23" s="457"/>
      <c r="F23" s="457"/>
      <c r="G23" s="457"/>
      <c r="H23" s="457"/>
      <c r="I23" s="457"/>
    </row>
    <row r="24" spans="1:9" ht="50.1" customHeight="1" x14ac:dyDescent="0.25">
      <c r="A24" s="457" t="s">
        <v>20</v>
      </c>
      <c r="B24" s="457"/>
      <c r="C24" s="457"/>
      <c r="D24" s="457"/>
      <c r="E24" s="457"/>
      <c r="F24" s="457"/>
      <c r="G24" s="457"/>
      <c r="H24" s="457"/>
      <c r="I24" s="457"/>
    </row>
  </sheetData>
  <sheetProtection password="BF59" sheet="1" objects="1" scenarios="1" selectLockedCells="1"/>
  <mergeCells count="31">
    <mergeCell ref="A22:I22"/>
    <mergeCell ref="A23:I23"/>
    <mergeCell ref="A24:I24"/>
    <mergeCell ref="A14:B14"/>
    <mergeCell ref="C14:I14"/>
    <mergeCell ref="A15:I17"/>
    <mergeCell ref="A20:I20"/>
    <mergeCell ref="A21:I21"/>
    <mergeCell ref="A11:B11"/>
    <mergeCell ref="C11:I11"/>
    <mergeCell ref="A12:B12"/>
    <mergeCell ref="C12:I12"/>
    <mergeCell ref="A13:B13"/>
    <mergeCell ref="C13:I13"/>
    <mergeCell ref="A8:B8"/>
    <mergeCell ref="C8:I8"/>
    <mergeCell ref="A9:B9"/>
    <mergeCell ref="C9:I9"/>
    <mergeCell ref="A10:B10"/>
    <mergeCell ref="C10:I10"/>
    <mergeCell ref="A5:B5"/>
    <mergeCell ref="C5:I5"/>
    <mergeCell ref="A6:I6"/>
    <mergeCell ref="A7:B7"/>
    <mergeCell ref="C7:I7"/>
    <mergeCell ref="A1:I1"/>
    <mergeCell ref="A2:I2"/>
    <mergeCell ref="A3:B3"/>
    <mergeCell ref="C3:I3"/>
    <mergeCell ref="A4:B4"/>
    <mergeCell ref="C4:I4"/>
  </mergeCells>
  <pageMargins left="0.5" right="0.5" top="0.75" bottom="0.75" header="0.5" footer="0.5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41"/>
  <sheetViews>
    <sheetView tabSelected="1" workbookViewId="0">
      <selection activeCell="H9" sqref="H9"/>
    </sheetView>
  </sheetViews>
  <sheetFormatPr defaultRowHeight="15" x14ac:dyDescent="0.25"/>
  <cols>
    <col min="1" max="1" width="8" customWidth="1"/>
    <col min="2" max="2" width="30" customWidth="1"/>
    <col min="3" max="3" width="10" customWidth="1"/>
    <col min="4" max="4" width="12" customWidth="1"/>
    <col min="5" max="5" width="10" customWidth="1"/>
    <col min="6" max="6" width="13" customWidth="1"/>
    <col min="7" max="12" width="10" customWidth="1"/>
    <col min="13" max="15" width="12" customWidth="1"/>
  </cols>
  <sheetData>
    <row r="1" spans="1:16" x14ac:dyDescent="0.25">
      <c r="A1" s="1" t="s">
        <v>0</v>
      </c>
    </row>
    <row r="2" spans="1:16" x14ac:dyDescent="0.25">
      <c r="A2" s="1" t="s">
        <v>21</v>
      </c>
    </row>
    <row r="3" spans="1:16" x14ac:dyDescent="0.25">
      <c r="A3" s="1" t="s">
        <v>22</v>
      </c>
      <c r="B3" s="2" t="str">
        <f>DADOS!C3</f>
        <v>14/05/2026</v>
      </c>
    </row>
    <row r="4" spans="1:16" x14ac:dyDescent="0.25">
      <c r="A4" s="1" t="s">
        <v>23</v>
      </c>
      <c r="B4" s="464">
        <f>DADOS!C7</f>
        <v>0</v>
      </c>
      <c r="C4" s="459"/>
      <c r="D4" s="459"/>
      <c r="E4" s="459"/>
      <c r="F4" s="459"/>
      <c r="G4" s="1" t="s">
        <v>24</v>
      </c>
      <c r="H4" s="465" t="str">
        <f>DADOS!C9</f>
        <v/>
      </c>
      <c r="I4" s="459"/>
    </row>
    <row r="5" spans="1:16" x14ac:dyDescent="0.25">
      <c r="A5" s="1" t="s">
        <v>25</v>
      </c>
      <c r="B5" s="466" t="str">
        <f>DADOS!C8</f>
        <v/>
      </c>
      <c r="C5" s="464" t="s">
        <v>9</v>
      </c>
      <c r="D5" s="1" t="s">
        <v>26</v>
      </c>
      <c r="E5" s="464">
        <f>DADOS!C13</f>
        <v>0</v>
      </c>
      <c r="F5" s="464" t="s">
        <v>9</v>
      </c>
      <c r="G5" s="464" t="s">
        <v>9</v>
      </c>
      <c r="H5" s="1" t="s">
        <v>27</v>
      </c>
      <c r="I5" s="1">
        <f>DADOS!C14</f>
        <v>0</v>
      </c>
    </row>
    <row r="7" spans="1:16" x14ac:dyDescent="0.25">
      <c r="A7" s="3" t="s">
        <v>28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38</v>
      </c>
      <c r="L7" s="3" t="s">
        <v>39</v>
      </c>
      <c r="M7" s="3" t="s">
        <v>40</v>
      </c>
      <c r="N7" s="3" t="s">
        <v>41</v>
      </c>
      <c r="O7" s="3" t="s">
        <v>42</v>
      </c>
    </row>
    <row r="8" spans="1:16" x14ac:dyDescent="0.25">
      <c r="A8" s="4" t="s">
        <v>43</v>
      </c>
      <c r="B8" s="467" t="s">
        <v>44</v>
      </c>
      <c r="C8" s="468"/>
      <c r="D8" s="469"/>
      <c r="E8" s="470"/>
      <c r="F8" s="471"/>
      <c r="G8" s="472"/>
      <c r="H8" s="473"/>
      <c r="I8" s="474"/>
      <c r="J8" s="475"/>
      <c r="K8" s="476"/>
      <c r="L8" s="477"/>
      <c r="M8" s="5">
        <f>SUM(M9:M10)</f>
        <v>0</v>
      </c>
      <c r="N8" s="6">
        <f>SUM(N9:N10)</f>
        <v>0</v>
      </c>
      <c r="O8" s="7">
        <f>SUM(O9:O10)</f>
        <v>0</v>
      </c>
      <c r="P8" s="8" t="s">
        <v>45</v>
      </c>
    </row>
    <row r="9" spans="1:16" ht="22.5" x14ac:dyDescent="0.25">
      <c r="A9" s="9" t="s">
        <v>46</v>
      </c>
      <c r="B9" s="10" t="s">
        <v>47</v>
      </c>
      <c r="C9" s="11" t="s">
        <v>48</v>
      </c>
      <c r="D9" s="12">
        <v>1020</v>
      </c>
      <c r="E9" s="13">
        <v>1.19</v>
      </c>
      <c r="F9" s="14">
        <v>20.7</v>
      </c>
      <c r="G9" s="15">
        <v>1.44</v>
      </c>
      <c r="H9" s="16"/>
      <c r="I9" s="17">
        <f>ROUND('BDI Principal'!D14,2)</f>
        <v>20.7</v>
      </c>
      <c r="J9" s="18">
        <f>ROUND((ROUND(H9,2)*I9/100)+ROUND(H9,2),2)</f>
        <v>0</v>
      </c>
      <c r="K9" s="19"/>
      <c r="L9" s="20">
        <f>J9-K9</f>
        <v>0</v>
      </c>
      <c r="M9" s="21">
        <f>ROUND(K9*D9,2)</f>
        <v>0</v>
      </c>
      <c r="N9" s="22">
        <f>O9-M9</f>
        <v>0</v>
      </c>
      <c r="O9" s="23">
        <f>ROUND(D9*J9,2)</f>
        <v>0</v>
      </c>
      <c r="P9" s="24" t="s">
        <v>28</v>
      </c>
    </row>
    <row r="10" spans="1:16" ht="101.25" x14ac:dyDescent="0.25">
      <c r="A10" s="25" t="s">
        <v>49</v>
      </c>
      <c r="B10" s="26" t="s">
        <v>50</v>
      </c>
      <c r="C10" s="27" t="s">
        <v>48</v>
      </c>
      <c r="D10" s="28">
        <v>1020</v>
      </c>
      <c r="E10" s="29">
        <v>2.46</v>
      </c>
      <c r="F10" s="30">
        <v>20.7</v>
      </c>
      <c r="G10" s="31">
        <v>2.97</v>
      </c>
      <c r="H10" s="32"/>
      <c r="I10" s="33">
        <f>ROUND('BDI Principal'!D14,2)</f>
        <v>20.7</v>
      </c>
      <c r="J10" s="34">
        <f>ROUND((ROUND(H10,2)*I10/100)+ROUND(H10,2),2)</f>
        <v>0</v>
      </c>
      <c r="K10" s="35"/>
      <c r="L10" s="36">
        <f>J10-K10</f>
        <v>0</v>
      </c>
      <c r="M10" s="37">
        <f>ROUND(K10*D10,2)</f>
        <v>0</v>
      </c>
      <c r="N10" s="38">
        <f>O10-M10</f>
        <v>0</v>
      </c>
      <c r="O10" s="39">
        <f>ROUND(D10*J10,2)</f>
        <v>0</v>
      </c>
      <c r="P10" s="40" t="s">
        <v>28</v>
      </c>
    </row>
    <row r="11" spans="1:16" x14ac:dyDescent="0.25">
      <c r="A11" s="41" t="s">
        <v>51</v>
      </c>
      <c r="B11" s="478" t="s">
        <v>52</v>
      </c>
      <c r="C11" s="479"/>
      <c r="D11" s="480"/>
      <c r="E11" s="481"/>
      <c r="F11" s="482"/>
      <c r="G11" s="483"/>
      <c r="H11" s="484"/>
      <c r="I11" s="485"/>
      <c r="J11" s="486"/>
      <c r="K11" s="487"/>
      <c r="L11" s="488"/>
      <c r="M11" s="42">
        <f>SUM(M12:M12)</f>
        <v>0</v>
      </c>
      <c r="N11" s="43">
        <f>SUM(N12:N12)</f>
        <v>0</v>
      </c>
      <c r="O11" s="44">
        <f>SUM(O12:O12)</f>
        <v>0</v>
      </c>
      <c r="P11" s="45" t="s">
        <v>45</v>
      </c>
    </row>
    <row r="12" spans="1:16" ht="22.5" x14ac:dyDescent="0.25">
      <c r="A12" s="46" t="s">
        <v>53</v>
      </c>
      <c r="B12" s="47" t="s">
        <v>54</v>
      </c>
      <c r="C12" s="48" t="s">
        <v>55</v>
      </c>
      <c r="D12" s="49">
        <v>16</v>
      </c>
      <c r="E12" s="50">
        <v>156.54</v>
      </c>
      <c r="F12" s="51">
        <v>20.7</v>
      </c>
      <c r="G12" s="52">
        <v>188.94</v>
      </c>
      <c r="H12" s="53"/>
      <c r="I12" s="54">
        <f>ROUND('BDI Principal'!D14,2)</f>
        <v>20.7</v>
      </c>
      <c r="J12" s="55">
        <f>ROUND((ROUND(H12,2)*I12/100)+ROUND(H12,2),2)</f>
        <v>0</v>
      </c>
      <c r="K12" s="56"/>
      <c r="L12" s="57">
        <f>J12-K12</f>
        <v>0</v>
      </c>
      <c r="M12" s="58">
        <f>ROUND(K12*D12,2)</f>
        <v>0</v>
      </c>
      <c r="N12" s="59">
        <f>O12-M12</f>
        <v>0</v>
      </c>
      <c r="O12" s="60">
        <f>ROUND(D12*J12,2)</f>
        <v>0</v>
      </c>
      <c r="P12" s="61" t="s">
        <v>28</v>
      </c>
    </row>
    <row r="13" spans="1:16" x14ac:dyDescent="0.25">
      <c r="A13" s="62" t="s">
        <v>56</v>
      </c>
      <c r="B13" s="489" t="s">
        <v>57</v>
      </c>
      <c r="C13" s="490"/>
      <c r="D13" s="491"/>
      <c r="E13" s="492"/>
      <c r="F13" s="493"/>
      <c r="G13" s="494"/>
      <c r="H13" s="495"/>
      <c r="I13" s="496"/>
      <c r="J13" s="497"/>
      <c r="K13" s="498"/>
      <c r="L13" s="499"/>
      <c r="M13" s="63">
        <f>SUM(M14:M16)</f>
        <v>0</v>
      </c>
      <c r="N13" s="64">
        <f>SUM(N14:N16)</f>
        <v>0</v>
      </c>
      <c r="O13" s="65">
        <f>SUM(O14:O16)</f>
        <v>0</v>
      </c>
      <c r="P13" s="66" t="s">
        <v>45</v>
      </c>
    </row>
    <row r="14" spans="1:16" ht="33.75" x14ac:dyDescent="0.25">
      <c r="A14" s="67" t="s">
        <v>58</v>
      </c>
      <c r="B14" s="68" t="s">
        <v>59</v>
      </c>
      <c r="C14" s="69" t="s">
        <v>48</v>
      </c>
      <c r="D14" s="70">
        <v>2</v>
      </c>
      <c r="E14" s="71">
        <v>470.71</v>
      </c>
      <c r="F14" s="72">
        <v>20.7</v>
      </c>
      <c r="G14" s="73">
        <v>568.15</v>
      </c>
      <c r="H14" s="74"/>
      <c r="I14" s="75">
        <f>ROUND('BDI Principal'!D14,2)</f>
        <v>20.7</v>
      </c>
      <c r="J14" s="76">
        <f>ROUND((ROUND(H14,2)*I14/100)+ROUND(H14,2),2)</f>
        <v>0</v>
      </c>
      <c r="K14" s="77"/>
      <c r="L14" s="78">
        <f>J14-K14</f>
        <v>0</v>
      </c>
      <c r="M14" s="79">
        <f>ROUND(K14*D14,2)</f>
        <v>0</v>
      </c>
      <c r="N14" s="80">
        <f>O14-M14</f>
        <v>0</v>
      </c>
      <c r="O14" s="81">
        <f>ROUND(D14*J14,2)</f>
        <v>0</v>
      </c>
      <c r="P14" s="82" t="s">
        <v>28</v>
      </c>
    </row>
    <row r="15" spans="1:16" ht="33.75" x14ac:dyDescent="0.25">
      <c r="A15" s="83" t="s">
        <v>60</v>
      </c>
      <c r="B15" s="84" t="s">
        <v>61</v>
      </c>
      <c r="C15" s="85" t="s">
        <v>62</v>
      </c>
      <c r="D15" s="86">
        <v>2</v>
      </c>
      <c r="E15" s="87">
        <v>1120</v>
      </c>
      <c r="F15" s="88">
        <v>20.7</v>
      </c>
      <c r="G15" s="89">
        <v>1351.84</v>
      </c>
      <c r="H15" s="90"/>
      <c r="I15" s="91">
        <f>ROUND('BDI Principal'!D14,2)</f>
        <v>20.7</v>
      </c>
      <c r="J15" s="92">
        <f>ROUND((ROUND(H15,2)*I15/100)+ROUND(H15,2),2)</f>
        <v>0</v>
      </c>
      <c r="K15" s="93"/>
      <c r="L15" s="94">
        <f>J15-K15</f>
        <v>0</v>
      </c>
      <c r="M15" s="95">
        <f>ROUND(K15*D15,2)</f>
        <v>0</v>
      </c>
      <c r="N15" s="96">
        <f>O15-M15</f>
        <v>0</v>
      </c>
      <c r="O15" s="97">
        <f>ROUND(D15*J15,2)</f>
        <v>0</v>
      </c>
      <c r="P15" s="98" t="s">
        <v>28</v>
      </c>
    </row>
    <row r="16" spans="1:16" ht="56.25" x14ac:dyDescent="0.25">
      <c r="A16" s="99" t="s">
        <v>63</v>
      </c>
      <c r="B16" s="100" t="s">
        <v>64</v>
      </c>
      <c r="C16" s="101" t="s">
        <v>65</v>
      </c>
      <c r="D16" s="102">
        <v>2</v>
      </c>
      <c r="E16" s="103">
        <v>725.58</v>
      </c>
      <c r="F16" s="104">
        <v>20.7</v>
      </c>
      <c r="G16" s="105">
        <v>875.78</v>
      </c>
      <c r="H16" s="106"/>
      <c r="I16" s="107">
        <f>ROUND('BDI Principal'!D14,2)</f>
        <v>20.7</v>
      </c>
      <c r="J16" s="108">
        <f>ROUND((ROUND(H16,2)*I16/100)+ROUND(H16,2),2)</f>
        <v>0</v>
      </c>
      <c r="K16" s="109"/>
      <c r="L16" s="110">
        <f>J16-K16</f>
        <v>0</v>
      </c>
      <c r="M16" s="111">
        <f>ROUND(K16*D16,2)</f>
        <v>0</v>
      </c>
      <c r="N16" s="112">
        <f>O16-M16</f>
        <v>0</v>
      </c>
      <c r="O16" s="113">
        <f>ROUND(D16*J16,2)</f>
        <v>0</v>
      </c>
      <c r="P16" s="114" t="s">
        <v>28</v>
      </c>
    </row>
    <row r="17" spans="1:16" x14ac:dyDescent="0.25">
      <c r="A17" s="115" t="s">
        <v>66</v>
      </c>
      <c r="B17" s="500" t="s">
        <v>67</v>
      </c>
      <c r="C17" s="501"/>
      <c r="D17" s="502"/>
      <c r="E17" s="503"/>
      <c r="F17" s="504"/>
      <c r="G17" s="505"/>
      <c r="H17" s="506"/>
      <c r="I17" s="507"/>
      <c r="J17" s="508"/>
      <c r="K17" s="509"/>
      <c r="L17" s="510"/>
      <c r="M17" s="116">
        <f>SUM(M18:M21)</f>
        <v>0</v>
      </c>
      <c r="N17" s="117">
        <f>SUM(N18:N21)</f>
        <v>0</v>
      </c>
      <c r="O17" s="118">
        <f>SUM(O18:O21)</f>
        <v>0</v>
      </c>
      <c r="P17" s="119" t="s">
        <v>45</v>
      </c>
    </row>
    <row r="18" spans="1:16" ht="78.75" x14ac:dyDescent="0.25">
      <c r="A18" s="120" t="s">
        <v>68</v>
      </c>
      <c r="B18" s="121" t="s">
        <v>69</v>
      </c>
      <c r="C18" s="122" t="s">
        <v>70</v>
      </c>
      <c r="D18" s="123">
        <v>459</v>
      </c>
      <c r="E18" s="124">
        <v>6.93</v>
      </c>
      <c r="F18" s="125">
        <v>20.7</v>
      </c>
      <c r="G18" s="126">
        <v>8.36</v>
      </c>
      <c r="H18" s="127"/>
      <c r="I18" s="128">
        <f>ROUND('BDI Principal'!D14,2)</f>
        <v>20.7</v>
      </c>
      <c r="J18" s="129">
        <f>ROUND((ROUND(H18,2)*I18/100)+ROUND(H18,2),2)</f>
        <v>0</v>
      </c>
      <c r="K18" s="130"/>
      <c r="L18" s="131">
        <f>J18-K18</f>
        <v>0</v>
      </c>
      <c r="M18" s="132">
        <f>ROUND(K18*D18,2)</f>
        <v>0</v>
      </c>
      <c r="N18" s="133">
        <f>O18-M18</f>
        <v>0</v>
      </c>
      <c r="O18" s="134">
        <f>ROUND(D18*J18,2)</f>
        <v>0</v>
      </c>
      <c r="P18" s="135" t="s">
        <v>28</v>
      </c>
    </row>
    <row r="19" spans="1:16" ht="67.5" x14ac:dyDescent="0.25">
      <c r="A19" s="136" t="s">
        <v>71</v>
      </c>
      <c r="B19" s="137" t="s">
        <v>72</v>
      </c>
      <c r="C19" s="138" t="s">
        <v>70</v>
      </c>
      <c r="D19" s="139">
        <v>459</v>
      </c>
      <c r="E19" s="140">
        <v>7.18</v>
      </c>
      <c r="F19" s="141">
        <v>20.7</v>
      </c>
      <c r="G19" s="142">
        <v>8.67</v>
      </c>
      <c r="H19" s="143"/>
      <c r="I19" s="144">
        <f>ROUND('BDI Principal'!D14,2)</f>
        <v>20.7</v>
      </c>
      <c r="J19" s="145">
        <f>ROUND((ROUND(H19,2)*I19/100)+ROUND(H19,2),2)</f>
        <v>0</v>
      </c>
      <c r="K19" s="146"/>
      <c r="L19" s="147">
        <f>J19-K19</f>
        <v>0</v>
      </c>
      <c r="M19" s="148">
        <f>ROUND(K19*D19,2)</f>
        <v>0</v>
      </c>
      <c r="N19" s="149">
        <f>O19-M19</f>
        <v>0</v>
      </c>
      <c r="O19" s="150">
        <f>ROUND(D19*J19,2)</f>
        <v>0</v>
      </c>
      <c r="P19" s="151" t="s">
        <v>28</v>
      </c>
    </row>
    <row r="20" spans="1:16" ht="45" x14ac:dyDescent="0.25">
      <c r="A20" s="152" t="s">
        <v>73</v>
      </c>
      <c r="B20" s="153" t="s">
        <v>74</v>
      </c>
      <c r="C20" s="154" t="s">
        <v>75</v>
      </c>
      <c r="D20" s="155">
        <v>4590</v>
      </c>
      <c r="E20" s="156">
        <v>2.69</v>
      </c>
      <c r="F20" s="157">
        <v>20.7</v>
      </c>
      <c r="G20" s="158">
        <v>3.25</v>
      </c>
      <c r="H20" s="159"/>
      <c r="I20" s="160">
        <f>ROUND('BDI Principal'!D14,2)</f>
        <v>20.7</v>
      </c>
      <c r="J20" s="161">
        <f>ROUND((ROUND(H20,2)*I20/100)+ROUND(H20,2),2)</f>
        <v>0</v>
      </c>
      <c r="K20" s="162"/>
      <c r="L20" s="163">
        <f>J20-K20</f>
        <v>0</v>
      </c>
      <c r="M20" s="164">
        <f>ROUND(K20*D20,2)</f>
        <v>0</v>
      </c>
      <c r="N20" s="165">
        <f>O20-M20</f>
        <v>0</v>
      </c>
      <c r="O20" s="166">
        <f>ROUND(D20*J20,2)</f>
        <v>0</v>
      </c>
      <c r="P20" s="167" t="s">
        <v>28</v>
      </c>
    </row>
    <row r="21" spans="1:16" ht="22.5" x14ac:dyDescent="0.25">
      <c r="A21" s="168" t="s">
        <v>76</v>
      </c>
      <c r="B21" s="169" t="s">
        <v>77</v>
      </c>
      <c r="C21" s="170" t="s">
        <v>70</v>
      </c>
      <c r="D21" s="171">
        <v>459</v>
      </c>
      <c r="E21" s="172">
        <v>25.13</v>
      </c>
      <c r="F21" s="173">
        <v>20.7</v>
      </c>
      <c r="G21" s="174">
        <v>30.33</v>
      </c>
      <c r="H21" s="175"/>
      <c r="I21" s="176">
        <f>ROUND('BDI Principal'!D14,2)</f>
        <v>20.7</v>
      </c>
      <c r="J21" s="177">
        <f>ROUND((ROUND(H21,2)*I21/100)+ROUND(H21,2),2)</f>
        <v>0</v>
      </c>
      <c r="K21" s="178"/>
      <c r="L21" s="179">
        <f>J21-K21</f>
        <v>0</v>
      </c>
      <c r="M21" s="180">
        <f>ROUND(K21*D21,2)</f>
        <v>0</v>
      </c>
      <c r="N21" s="181">
        <f>O21-M21</f>
        <v>0</v>
      </c>
      <c r="O21" s="182">
        <f>ROUND(D21*J21,2)</f>
        <v>0</v>
      </c>
      <c r="P21" s="183" t="s">
        <v>28</v>
      </c>
    </row>
    <row r="22" spans="1:16" x14ac:dyDescent="0.25">
      <c r="A22" s="184" t="s">
        <v>78</v>
      </c>
      <c r="B22" s="511" t="s">
        <v>79</v>
      </c>
      <c r="C22" s="512"/>
      <c r="D22" s="513"/>
      <c r="E22" s="514"/>
      <c r="F22" s="515"/>
      <c r="G22" s="516"/>
      <c r="H22" s="517"/>
      <c r="I22" s="518"/>
      <c r="J22" s="519"/>
      <c r="K22" s="520"/>
      <c r="L22" s="521"/>
      <c r="M22" s="185">
        <f>SUM(M23:M26)</f>
        <v>0</v>
      </c>
      <c r="N22" s="186">
        <f>SUM(N23:N26)</f>
        <v>0</v>
      </c>
      <c r="O22" s="187">
        <f>SUM(O23:O26)</f>
        <v>0</v>
      </c>
      <c r="P22" s="188" t="s">
        <v>45</v>
      </c>
    </row>
    <row r="23" spans="1:16" ht="45" x14ac:dyDescent="0.25">
      <c r="A23" s="189" t="s">
        <v>80</v>
      </c>
      <c r="B23" s="190" t="s">
        <v>81</v>
      </c>
      <c r="C23" s="191" t="s">
        <v>48</v>
      </c>
      <c r="D23" s="192">
        <v>1020</v>
      </c>
      <c r="E23" s="193">
        <v>3.22</v>
      </c>
      <c r="F23" s="194">
        <v>20.7</v>
      </c>
      <c r="G23" s="195">
        <v>3.89</v>
      </c>
      <c r="H23" s="196"/>
      <c r="I23" s="197">
        <f>ROUND('BDI Principal'!D14,2)</f>
        <v>20.7</v>
      </c>
      <c r="J23" s="198">
        <f>ROUND((ROUND(H23,2)*I23/100)+ROUND(H23,2),2)</f>
        <v>0</v>
      </c>
      <c r="K23" s="199"/>
      <c r="L23" s="200">
        <f>J23-K23</f>
        <v>0</v>
      </c>
      <c r="M23" s="201">
        <f>ROUND(K23*D23,2)</f>
        <v>0</v>
      </c>
      <c r="N23" s="202">
        <f>O23-M23</f>
        <v>0</v>
      </c>
      <c r="O23" s="203">
        <f>ROUND(D23*J23,2)</f>
        <v>0</v>
      </c>
      <c r="P23" s="204" t="s">
        <v>28</v>
      </c>
    </row>
    <row r="24" spans="1:16" ht="45" x14ac:dyDescent="0.25">
      <c r="A24" s="205" t="s">
        <v>82</v>
      </c>
      <c r="B24" s="206" t="s">
        <v>83</v>
      </c>
      <c r="C24" s="207" t="s">
        <v>70</v>
      </c>
      <c r="D24" s="208">
        <v>153</v>
      </c>
      <c r="E24" s="209">
        <v>177.82</v>
      </c>
      <c r="F24" s="210">
        <v>20.7</v>
      </c>
      <c r="G24" s="211">
        <v>214.63</v>
      </c>
      <c r="H24" s="212"/>
      <c r="I24" s="213">
        <f>ROUND('BDI Principal'!D14,2)</f>
        <v>20.7</v>
      </c>
      <c r="J24" s="214">
        <f>ROUND((ROUND(H24,2)*I24/100)+ROUND(H24,2),2)</f>
        <v>0</v>
      </c>
      <c r="K24" s="215"/>
      <c r="L24" s="216">
        <f>J24-K24</f>
        <v>0</v>
      </c>
      <c r="M24" s="217">
        <f>ROUND(K24*D24,2)</f>
        <v>0</v>
      </c>
      <c r="N24" s="218">
        <f>O24-M24</f>
        <v>0</v>
      </c>
      <c r="O24" s="219">
        <f>ROUND(D24*J24,2)</f>
        <v>0</v>
      </c>
      <c r="P24" s="220" t="s">
        <v>28</v>
      </c>
    </row>
    <row r="25" spans="1:16" ht="56.25" x14ac:dyDescent="0.25">
      <c r="A25" s="221" t="s">
        <v>84</v>
      </c>
      <c r="B25" s="222" t="s">
        <v>85</v>
      </c>
      <c r="C25" s="223" t="s">
        <v>70</v>
      </c>
      <c r="D25" s="224">
        <v>153</v>
      </c>
      <c r="E25" s="225">
        <v>195.91</v>
      </c>
      <c r="F25" s="226">
        <v>20.7</v>
      </c>
      <c r="G25" s="227">
        <v>236.46</v>
      </c>
      <c r="H25" s="228"/>
      <c r="I25" s="229">
        <f>ROUND('BDI Principal'!D14,2)</f>
        <v>20.7</v>
      </c>
      <c r="J25" s="230">
        <f>ROUND((ROUND(H25,2)*I25/100)+ROUND(H25,2),2)</f>
        <v>0</v>
      </c>
      <c r="K25" s="231"/>
      <c r="L25" s="232">
        <f>J25-K25</f>
        <v>0</v>
      </c>
      <c r="M25" s="233">
        <f>ROUND(K25*D25,2)</f>
        <v>0</v>
      </c>
      <c r="N25" s="234">
        <f>O25-M25</f>
        <v>0</v>
      </c>
      <c r="O25" s="235">
        <f>ROUND(D25*J25,2)</f>
        <v>0</v>
      </c>
      <c r="P25" s="236" t="s">
        <v>28</v>
      </c>
    </row>
    <row r="26" spans="1:16" ht="33.75" x14ac:dyDescent="0.25">
      <c r="A26" s="237" t="s">
        <v>86</v>
      </c>
      <c r="B26" s="238" t="s">
        <v>87</v>
      </c>
      <c r="C26" s="239" t="s">
        <v>48</v>
      </c>
      <c r="D26" s="240">
        <v>1020</v>
      </c>
      <c r="E26" s="241">
        <v>228.24</v>
      </c>
      <c r="F26" s="242">
        <v>20.7</v>
      </c>
      <c r="G26" s="243">
        <v>275.49</v>
      </c>
      <c r="H26" s="244"/>
      <c r="I26" s="245">
        <f>ROUND('BDI Principal'!D14,2)</f>
        <v>20.7</v>
      </c>
      <c r="J26" s="246">
        <f>ROUND((ROUND(H26,2)*I26/100)+ROUND(H26,2),2)</f>
        <v>0</v>
      </c>
      <c r="K26" s="247"/>
      <c r="L26" s="248">
        <f>J26-K26</f>
        <v>0</v>
      </c>
      <c r="M26" s="249">
        <f>ROUND(K26*D26,2)</f>
        <v>0</v>
      </c>
      <c r="N26" s="250">
        <f>O26-M26</f>
        <v>0</v>
      </c>
      <c r="O26" s="251">
        <f>ROUND(D26*J26,2)</f>
        <v>0</v>
      </c>
      <c r="P26" s="252" t="s">
        <v>28</v>
      </c>
    </row>
    <row r="27" spans="1:16" x14ac:dyDescent="0.25">
      <c r="A27" s="253" t="s">
        <v>88</v>
      </c>
      <c r="B27" s="522" t="s">
        <v>89</v>
      </c>
      <c r="C27" s="523"/>
      <c r="D27" s="524"/>
      <c r="E27" s="525"/>
      <c r="F27" s="526"/>
      <c r="G27" s="527"/>
      <c r="H27" s="528"/>
      <c r="I27" s="529"/>
      <c r="J27" s="530"/>
      <c r="K27" s="531"/>
      <c r="L27" s="532"/>
      <c r="M27" s="254">
        <f>SUM(M28:M29)</f>
        <v>0</v>
      </c>
      <c r="N27" s="255">
        <f>SUM(N28:N29)</f>
        <v>0</v>
      </c>
      <c r="O27" s="256">
        <f>SUM(O28:O29)</f>
        <v>0</v>
      </c>
      <c r="P27" s="257" t="s">
        <v>45</v>
      </c>
    </row>
    <row r="28" spans="1:16" ht="56.25" x14ac:dyDescent="0.25">
      <c r="A28" s="258" t="s">
        <v>90</v>
      </c>
      <c r="B28" s="259" t="s">
        <v>91</v>
      </c>
      <c r="C28" s="260" t="s">
        <v>62</v>
      </c>
      <c r="D28" s="261">
        <v>3</v>
      </c>
      <c r="E28" s="262">
        <v>843.57</v>
      </c>
      <c r="F28" s="263">
        <v>20.7</v>
      </c>
      <c r="G28" s="264">
        <v>1018.19</v>
      </c>
      <c r="H28" s="265"/>
      <c r="I28" s="266">
        <f>ROUND('BDI Principal'!D14,2)</f>
        <v>20.7</v>
      </c>
      <c r="J28" s="267">
        <f>ROUND((ROUND(H28,2)*I28/100)+ROUND(H28,2),2)</f>
        <v>0</v>
      </c>
      <c r="K28" s="268"/>
      <c r="L28" s="269">
        <f>J28-K28</f>
        <v>0</v>
      </c>
      <c r="M28" s="270">
        <f>ROUND(K28*D28,2)</f>
        <v>0</v>
      </c>
      <c r="N28" s="271">
        <f>O28-M28</f>
        <v>0</v>
      </c>
      <c r="O28" s="272">
        <f>ROUND(D28*J28,2)</f>
        <v>0</v>
      </c>
      <c r="P28" s="273" t="s">
        <v>28</v>
      </c>
    </row>
    <row r="29" spans="1:16" ht="56.25" x14ac:dyDescent="0.25">
      <c r="A29" s="274" t="s">
        <v>92</v>
      </c>
      <c r="B29" s="275" t="s">
        <v>93</v>
      </c>
      <c r="C29" s="276" t="s">
        <v>94</v>
      </c>
      <c r="D29" s="277">
        <v>680</v>
      </c>
      <c r="E29" s="278">
        <v>7.37</v>
      </c>
      <c r="F29" s="279">
        <v>20.7</v>
      </c>
      <c r="G29" s="280">
        <v>8.9</v>
      </c>
      <c r="H29" s="281"/>
      <c r="I29" s="282">
        <f>ROUND('BDI Principal'!D14,2)</f>
        <v>20.7</v>
      </c>
      <c r="J29" s="283">
        <f>ROUND((ROUND(H29,2)*I29/100)+ROUND(H29,2),2)</f>
        <v>0</v>
      </c>
      <c r="K29" s="284"/>
      <c r="L29" s="285">
        <f>J29-K29</f>
        <v>0</v>
      </c>
      <c r="M29" s="286">
        <f>ROUND(K29*D29,2)</f>
        <v>0</v>
      </c>
      <c r="N29" s="287">
        <f>O29-M29</f>
        <v>0</v>
      </c>
      <c r="O29" s="288">
        <f>ROUND(D29*J29,2)</f>
        <v>0</v>
      </c>
      <c r="P29" s="289" t="s">
        <v>28</v>
      </c>
    </row>
    <row r="30" spans="1:16" x14ac:dyDescent="0.25">
      <c r="A30" s="533" t="s">
        <v>95</v>
      </c>
      <c r="B30" s="459"/>
      <c r="C30" s="459"/>
      <c r="D30" s="459"/>
      <c r="E30" s="459"/>
      <c r="F30" s="459"/>
      <c r="G30" s="459"/>
      <c r="H30" s="459"/>
      <c r="I30" s="459"/>
      <c r="J30" s="459"/>
      <c r="K30" s="459"/>
      <c r="L30" s="459"/>
      <c r="M30" s="290">
        <f>M8+M11+M13+M17+M22+M27</f>
        <v>0</v>
      </c>
      <c r="N30" s="291">
        <f>N8+N11+N13+N17+N22+N27</f>
        <v>0</v>
      </c>
      <c r="O30" s="292">
        <f>O8+O11+O13+O17+O22+O27</f>
        <v>0</v>
      </c>
    </row>
    <row r="32" spans="1:16" x14ac:dyDescent="0.25">
      <c r="A32" s="534" t="s">
        <v>96</v>
      </c>
      <c r="B32" s="459"/>
      <c r="C32" s="459"/>
      <c r="D32" s="459"/>
      <c r="E32" s="459"/>
      <c r="F32" s="459"/>
    </row>
    <row r="33" spans="1:9" x14ac:dyDescent="0.25">
      <c r="A33" s="535" t="s">
        <v>97</v>
      </c>
      <c r="B33" s="459"/>
      <c r="C33" s="459"/>
      <c r="D33" s="459"/>
      <c r="E33" s="459"/>
      <c r="F33" s="459"/>
    </row>
    <row r="40" spans="1:9" x14ac:dyDescent="0.25">
      <c r="E40" s="536">
        <f>DADOS!C11</f>
        <v>0</v>
      </c>
      <c r="F40" s="536"/>
      <c r="G40" s="536"/>
      <c r="H40" s="536"/>
      <c r="I40" s="536"/>
    </row>
    <row r="41" spans="1:9" x14ac:dyDescent="0.25">
      <c r="E41" s="537">
        <f>DADOS!C12</f>
        <v>0</v>
      </c>
      <c r="F41" s="459"/>
      <c r="G41" s="459"/>
      <c r="H41" s="459"/>
      <c r="I41" s="459"/>
    </row>
  </sheetData>
  <sheetProtection password="BF59" sheet="1" objects="1" scenarios="1" selectLockedCells="1"/>
  <mergeCells count="15">
    <mergeCell ref="A30:L30"/>
    <mergeCell ref="A32:F32"/>
    <mergeCell ref="A33:F33"/>
    <mergeCell ref="E40:I40"/>
    <mergeCell ref="E41:I41"/>
    <mergeCell ref="B11:L11"/>
    <mergeCell ref="B13:L13"/>
    <mergeCell ref="B17:L17"/>
    <mergeCell ref="B22:L22"/>
    <mergeCell ref="B27:L27"/>
    <mergeCell ref="B4:F4"/>
    <mergeCell ref="H4:I4"/>
    <mergeCell ref="B5:C5"/>
    <mergeCell ref="E5:G5"/>
    <mergeCell ref="B8:L8"/>
  </mergeCells>
  <pageMargins left="0.5" right="0.5" top="0.75" bottom="0.75" header="0.5" footer="0.5"/>
  <pageSetup paperSize="9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4"/>
  <sheetViews>
    <sheetView workbookViewId="0"/>
  </sheetViews>
  <sheetFormatPr defaultRowHeight="15" x14ac:dyDescent="0.25"/>
  <cols>
    <col min="1" max="1" width="10" customWidth="1"/>
    <col min="2" max="2" width="50" customWidth="1"/>
    <col min="3" max="9" width="15" customWidth="1"/>
  </cols>
  <sheetData>
    <row r="1" spans="1:9" x14ac:dyDescent="0.25">
      <c r="A1" s="293" t="s">
        <v>0</v>
      </c>
    </row>
    <row r="2" spans="1:9" x14ac:dyDescent="0.25">
      <c r="A2" s="293" t="s">
        <v>21</v>
      </c>
    </row>
    <row r="3" spans="1:9" x14ac:dyDescent="0.25">
      <c r="A3" s="293" t="s">
        <v>22</v>
      </c>
      <c r="B3" s="2" t="str">
        <f>DADOS!C3</f>
        <v>14/05/2026</v>
      </c>
    </row>
    <row r="4" spans="1:9" x14ac:dyDescent="0.25">
      <c r="A4" s="293" t="s">
        <v>23</v>
      </c>
      <c r="B4" s="538">
        <f>DADOS!C7</f>
        <v>0</v>
      </c>
      <c r="C4" s="459"/>
      <c r="D4" s="459"/>
      <c r="E4" s="459"/>
      <c r="F4" s="459"/>
      <c r="G4" s="293" t="s">
        <v>24</v>
      </c>
      <c r="H4" s="539" t="str">
        <f>DADOS!C9</f>
        <v/>
      </c>
      <c r="I4" s="459"/>
    </row>
    <row r="5" spans="1:9" x14ac:dyDescent="0.25">
      <c r="A5" s="293" t="s">
        <v>25</v>
      </c>
      <c r="B5" s="540" t="str">
        <f>DADOS!C8</f>
        <v/>
      </c>
      <c r="C5" s="538" t="s">
        <v>9</v>
      </c>
      <c r="D5" s="293" t="s">
        <v>26</v>
      </c>
      <c r="E5" s="538">
        <f>DADOS!C13</f>
        <v>0</v>
      </c>
      <c r="F5" s="538" t="s">
        <v>9</v>
      </c>
      <c r="G5" s="538" t="s">
        <v>9</v>
      </c>
      <c r="H5" s="293" t="s">
        <v>27</v>
      </c>
      <c r="I5" s="293">
        <f>DADOS!C14</f>
        <v>0</v>
      </c>
    </row>
    <row r="7" spans="1:9" x14ac:dyDescent="0.25">
      <c r="A7" s="294" t="s">
        <v>28</v>
      </c>
      <c r="B7" s="295" t="s">
        <v>45</v>
      </c>
      <c r="C7" s="296" t="s">
        <v>42</v>
      </c>
      <c r="D7" s="297" t="s">
        <v>98</v>
      </c>
      <c r="E7" s="298" t="s">
        <v>99</v>
      </c>
      <c r="F7" s="299" t="s">
        <v>100</v>
      </c>
      <c r="G7" s="300" t="s">
        <v>101</v>
      </c>
      <c r="H7" s="301" t="s">
        <v>102</v>
      </c>
      <c r="I7" s="302" t="s">
        <v>103</v>
      </c>
    </row>
    <row r="8" spans="1:9" x14ac:dyDescent="0.25">
      <c r="A8" s="303" t="s">
        <v>43</v>
      </c>
      <c r="B8" s="304" t="s">
        <v>44</v>
      </c>
      <c r="C8" s="456">
        <f>Orçamento!O8</f>
        <v>0</v>
      </c>
      <c r="D8" s="305">
        <v>100</v>
      </c>
      <c r="E8" s="306">
        <f t="shared" ref="E8:E13" si="0">C8*D8/100</f>
        <v>0</v>
      </c>
      <c r="F8" s="307">
        <v>0</v>
      </c>
      <c r="G8" s="308">
        <f t="shared" ref="G8:G13" si="1">C8*F8/100</f>
        <v>0</v>
      </c>
      <c r="H8" s="309">
        <f t="shared" ref="H8:I13" si="2">D8+F8</f>
        <v>100</v>
      </c>
      <c r="I8" s="310">
        <f t="shared" si="2"/>
        <v>0</v>
      </c>
    </row>
    <row r="9" spans="1:9" x14ac:dyDescent="0.25">
      <c r="A9" s="311" t="s">
        <v>51</v>
      </c>
      <c r="B9" s="312" t="s">
        <v>52</v>
      </c>
      <c r="C9" s="456">
        <f>Orçamento!O11</f>
        <v>0</v>
      </c>
      <c r="D9" s="313">
        <v>50</v>
      </c>
      <c r="E9" s="314">
        <f t="shared" si="0"/>
        <v>0</v>
      </c>
      <c r="F9" s="315">
        <v>50</v>
      </c>
      <c r="G9" s="316">
        <f t="shared" si="1"/>
        <v>0</v>
      </c>
      <c r="H9" s="317">
        <f t="shared" si="2"/>
        <v>100</v>
      </c>
      <c r="I9" s="318">
        <f t="shared" si="2"/>
        <v>0</v>
      </c>
    </row>
    <row r="10" spans="1:9" x14ac:dyDescent="0.25">
      <c r="A10" s="319" t="s">
        <v>56</v>
      </c>
      <c r="B10" s="320" t="s">
        <v>57</v>
      </c>
      <c r="C10" s="456">
        <f>Orçamento!O13</f>
        <v>0</v>
      </c>
      <c r="D10" s="321">
        <v>60</v>
      </c>
      <c r="E10" s="322">
        <f t="shared" si="0"/>
        <v>0</v>
      </c>
      <c r="F10" s="323">
        <v>40</v>
      </c>
      <c r="G10" s="324">
        <f t="shared" si="1"/>
        <v>0</v>
      </c>
      <c r="H10" s="325">
        <f t="shared" si="2"/>
        <v>100</v>
      </c>
      <c r="I10" s="326">
        <f t="shared" si="2"/>
        <v>0</v>
      </c>
    </row>
    <row r="11" spans="1:9" x14ac:dyDescent="0.25">
      <c r="A11" s="327" t="s">
        <v>66</v>
      </c>
      <c r="B11" s="328" t="s">
        <v>67</v>
      </c>
      <c r="C11" s="456">
        <f>Orçamento!O17</f>
        <v>0</v>
      </c>
      <c r="D11" s="329">
        <v>100</v>
      </c>
      <c r="E11" s="330">
        <f t="shared" si="0"/>
        <v>0</v>
      </c>
      <c r="F11" s="331">
        <v>0</v>
      </c>
      <c r="G11" s="332">
        <f t="shared" si="1"/>
        <v>0</v>
      </c>
      <c r="H11" s="333">
        <f t="shared" si="2"/>
        <v>100</v>
      </c>
      <c r="I11" s="334">
        <f t="shared" si="2"/>
        <v>0</v>
      </c>
    </row>
    <row r="12" spans="1:9" x14ac:dyDescent="0.25">
      <c r="A12" s="335" t="s">
        <v>78</v>
      </c>
      <c r="B12" s="336" t="s">
        <v>79</v>
      </c>
      <c r="C12" s="456">
        <f>Orçamento!O22</f>
        <v>0</v>
      </c>
      <c r="D12" s="337">
        <v>25</v>
      </c>
      <c r="E12" s="338">
        <f t="shared" si="0"/>
        <v>0</v>
      </c>
      <c r="F12" s="339">
        <v>75</v>
      </c>
      <c r="G12" s="340">
        <f t="shared" si="1"/>
        <v>0</v>
      </c>
      <c r="H12" s="341">
        <f t="shared" si="2"/>
        <v>100</v>
      </c>
      <c r="I12" s="342">
        <f t="shared" si="2"/>
        <v>0</v>
      </c>
    </row>
    <row r="13" spans="1:9" x14ac:dyDescent="0.25">
      <c r="A13" s="343" t="s">
        <v>88</v>
      </c>
      <c r="B13" s="344" t="s">
        <v>89</v>
      </c>
      <c r="C13" s="456">
        <f>Orçamento!O27</f>
        <v>0</v>
      </c>
      <c r="D13" s="345">
        <v>0</v>
      </c>
      <c r="E13" s="346">
        <f t="shared" si="0"/>
        <v>0</v>
      </c>
      <c r="F13" s="347">
        <v>100</v>
      </c>
      <c r="G13" s="348">
        <f t="shared" si="1"/>
        <v>0</v>
      </c>
      <c r="H13" s="349">
        <f t="shared" si="2"/>
        <v>100</v>
      </c>
      <c r="I13" s="350">
        <f t="shared" si="2"/>
        <v>0</v>
      </c>
    </row>
    <row r="14" spans="1:9" x14ac:dyDescent="0.25">
      <c r="A14" s="545" t="s">
        <v>104</v>
      </c>
      <c r="B14" s="546"/>
      <c r="C14" s="351">
        <f>SUM(C8:C13)</f>
        <v>0</v>
      </c>
      <c r="D14" s="541">
        <f>SUM(E8:E13)</f>
        <v>0</v>
      </c>
      <c r="E14" s="542"/>
      <c r="F14" s="543">
        <f>SUM(G8:G13)</f>
        <v>0</v>
      </c>
      <c r="G14" s="544"/>
      <c r="H14" s="352" t="e">
        <f>(I14/C14)*100</f>
        <v>#DIV/0!</v>
      </c>
      <c r="I14" s="353">
        <f>SUM(I8:I13)</f>
        <v>0</v>
      </c>
    </row>
  </sheetData>
  <sheetProtection password="BF59" sheet="1" objects="1" scenarios="1" selectLockedCells="1"/>
  <mergeCells count="7">
    <mergeCell ref="B4:F4"/>
    <mergeCell ref="H4:I4"/>
    <mergeCell ref="B5:C5"/>
    <mergeCell ref="E5:G5"/>
    <mergeCell ref="D14:E14"/>
    <mergeCell ref="F14:G14"/>
    <mergeCell ref="A14:B14"/>
  </mergeCells>
  <pageMargins left="0.5" right="0.5" top="0.75" bottom="0.75" header="0.5" footer="0.5"/>
  <pageSetup paperSize="9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0"/>
  <sheetViews>
    <sheetView workbookViewId="0"/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354" t="s">
        <v>0</v>
      </c>
    </row>
    <row r="2" spans="1:10" x14ac:dyDescent="0.25">
      <c r="A2" s="354" t="s">
        <v>21</v>
      </c>
    </row>
    <row r="3" spans="1:10" x14ac:dyDescent="0.25">
      <c r="A3" s="354" t="s">
        <v>22</v>
      </c>
      <c r="B3" s="2" t="str">
        <f>DADOS!C3</f>
        <v>14/05/2026</v>
      </c>
    </row>
    <row r="4" spans="1:10" x14ac:dyDescent="0.25">
      <c r="A4" s="354" t="s">
        <v>23</v>
      </c>
      <c r="B4" s="547">
        <f>DADOS!C7</f>
        <v>0</v>
      </c>
      <c r="C4" s="459"/>
      <c r="D4" s="459"/>
      <c r="E4" s="459"/>
      <c r="F4" s="459"/>
      <c r="G4" s="354" t="s">
        <v>24</v>
      </c>
      <c r="H4" s="548" t="str">
        <f>DADOS!C9</f>
        <v/>
      </c>
      <c r="I4" s="459"/>
    </row>
    <row r="5" spans="1:10" x14ac:dyDescent="0.25">
      <c r="A5" s="354" t="s">
        <v>25</v>
      </c>
      <c r="B5" s="549" t="str">
        <f>DADOS!C8</f>
        <v/>
      </c>
      <c r="C5" s="547" t="s">
        <v>9</v>
      </c>
      <c r="D5" s="354" t="s">
        <v>26</v>
      </c>
      <c r="E5" s="547">
        <f>DADOS!C13</f>
        <v>0</v>
      </c>
      <c r="F5" s="547" t="s">
        <v>9</v>
      </c>
      <c r="G5" s="547" t="s">
        <v>9</v>
      </c>
      <c r="H5" s="354" t="s">
        <v>27</v>
      </c>
      <c r="I5" s="354">
        <f>DADOS!C14</f>
        <v>0</v>
      </c>
    </row>
    <row r="7" spans="1:10" x14ac:dyDescent="0.25">
      <c r="A7" s="355" t="s">
        <v>28</v>
      </c>
      <c r="B7" s="356" t="s">
        <v>105</v>
      </c>
      <c r="C7" s="357" t="s">
        <v>106</v>
      </c>
      <c r="D7" s="358" t="s">
        <v>107</v>
      </c>
      <c r="E7" s="550" t="s">
        <v>108</v>
      </c>
      <c r="F7" s="551"/>
      <c r="G7" s="552"/>
      <c r="H7" s="553"/>
      <c r="I7" s="554"/>
    </row>
    <row r="8" spans="1:10" x14ac:dyDescent="0.25">
      <c r="A8" s="359" t="s">
        <v>109</v>
      </c>
      <c r="B8" s="360">
        <v>3.8</v>
      </c>
      <c r="C8" s="361">
        <v>4.67</v>
      </c>
      <c r="D8" s="362">
        <v>4.01</v>
      </c>
      <c r="E8" s="555" t="s">
        <v>110</v>
      </c>
      <c r="F8" s="556"/>
      <c r="G8" s="557"/>
      <c r="H8" s="558"/>
      <c r="I8" s="559"/>
      <c r="J8" s="363">
        <f t="shared" ref="J8:J13" si="0">D8/100</f>
        <v>4.0099999999999997E-2</v>
      </c>
    </row>
    <row r="9" spans="1:10" x14ac:dyDescent="0.25">
      <c r="A9" s="364" t="s">
        <v>111</v>
      </c>
      <c r="B9" s="365">
        <v>0.32</v>
      </c>
      <c r="C9" s="366">
        <v>0.74</v>
      </c>
      <c r="D9" s="367">
        <v>0.4</v>
      </c>
      <c r="E9" s="560" t="s">
        <v>112</v>
      </c>
      <c r="F9" s="561"/>
      <c r="G9" s="562"/>
      <c r="H9" s="563"/>
      <c r="I9" s="564"/>
      <c r="J9" s="368">
        <f t="shared" si="0"/>
        <v>4.0000000000000001E-3</v>
      </c>
    </row>
    <row r="10" spans="1:10" x14ac:dyDescent="0.25">
      <c r="A10" s="369" t="s">
        <v>113</v>
      </c>
      <c r="B10" s="370">
        <v>0.5</v>
      </c>
      <c r="C10" s="371">
        <v>0.97</v>
      </c>
      <c r="D10" s="372">
        <v>0.56000000000000005</v>
      </c>
      <c r="E10" s="565" t="s">
        <v>114</v>
      </c>
      <c r="F10" s="566"/>
      <c r="G10" s="567"/>
      <c r="H10" s="568"/>
      <c r="I10" s="569"/>
      <c r="J10" s="373">
        <f t="shared" si="0"/>
        <v>5.6000000000000008E-3</v>
      </c>
    </row>
    <row r="11" spans="1:10" x14ac:dyDescent="0.25">
      <c r="A11" s="374" t="s">
        <v>115</v>
      </c>
      <c r="B11" s="375">
        <v>1.02</v>
      </c>
      <c r="C11" s="376">
        <v>1.21</v>
      </c>
      <c r="D11" s="377">
        <v>1.1100000000000001</v>
      </c>
      <c r="E11" s="570" t="s">
        <v>116</v>
      </c>
      <c r="F11" s="571"/>
      <c r="G11" s="572"/>
      <c r="H11" s="573"/>
      <c r="I11" s="574"/>
      <c r="J11" s="378">
        <f t="shared" si="0"/>
        <v>1.11E-2</v>
      </c>
    </row>
    <row r="12" spans="1:10" x14ac:dyDescent="0.25">
      <c r="A12" s="379" t="s">
        <v>117</v>
      </c>
      <c r="B12" s="380">
        <v>6.64</v>
      </c>
      <c r="C12" s="381">
        <v>8.69</v>
      </c>
      <c r="D12" s="382">
        <v>7.3</v>
      </c>
      <c r="E12" s="575" t="s">
        <v>118</v>
      </c>
      <c r="F12" s="576"/>
      <c r="G12" s="577"/>
      <c r="H12" s="578"/>
      <c r="I12" s="579"/>
      <c r="J12" s="383">
        <f t="shared" si="0"/>
        <v>7.2999999999999995E-2</v>
      </c>
    </row>
    <row r="13" spans="1:10" x14ac:dyDescent="0.25">
      <c r="A13" s="384" t="s">
        <v>119</v>
      </c>
      <c r="B13" s="385">
        <v>5.65</v>
      </c>
      <c r="C13" s="386">
        <v>10.65</v>
      </c>
      <c r="D13" s="387">
        <f>I15+I18+I19</f>
        <v>5.65</v>
      </c>
      <c r="E13" s="580" t="s">
        <v>120</v>
      </c>
      <c r="F13" s="581"/>
      <c r="G13" s="582"/>
      <c r="H13" s="583"/>
      <c r="I13" s="584"/>
      <c r="J13" s="388">
        <f t="shared" si="0"/>
        <v>5.6500000000000002E-2</v>
      </c>
    </row>
    <row r="14" spans="1:10" x14ac:dyDescent="0.25">
      <c r="C14" s="389" t="s">
        <v>121</v>
      </c>
      <c r="D14" s="390">
        <f>ROUND(((((1+J8+J9+J10)*(1+J11)*(1+J12)/(1-J15-J18))-1)*100),2)</f>
        <v>20.7</v>
      </c>
    </row>
    <row r="15" spans="1:10" x14ac:dyDescent="0.25">
      <c r="F15" s="585" t="s">
        <v>122</v>
      </c>
      <c r="G15" s="586"/>
      <c r="H15" s="587"/>
      <c r="I15" s="391">
        <v>3.65</v>
      </c>
      <c r="J15" s="392">
        <f>I15/100</f>
        <v>3.6499999999999998E-2</v>
      </c>
    </row>
    <row r="16" spans="1:10" x14ac:dyDescent="0.25">
      <c r="F16" s="588" t="s">
        <v>123</v>
      </c>
      <c r="G16" s="589"/>
      <c r="H16" s="590"/>
      <c r="I16" s="393">
        <v>2</v>
      </c>
      <c r="J16" s="394">
        <f>I16/100</f>
        <v>0.02</v>
      </c>
    </row>
    <row r="17" spans="5:10" x14ac:dyDescent="0.25">
      <c r="F17" s="591" t="s">
        <v>124</v>
      </c>
      <c r="G17" s="592"/>
      <c r="H17" s="593"/>
      <c r="I17" s="395">
        <v>100</v>
      </c>
    </row>
    <row r="18" spans="5:10" x14ac:dyDescent="0.25">
      <c r="F18" s="594" t="s">
        <v>125</v>
      </c>
      <c r="G18" s="595"/>
      <c r="H18" s="596"/>
      <c r="I18" s="396">
        <f>((I17*I16)/100)</f>
        <v>2</v>
      </c>
      <c r="J18" s="397">
        <f>I18/100</f>
        <v>0.02</v>
      </c>
    </row>
    <row r="19" spans="5:10" x14ac:dyDescent="0.25">
      <c r="F19" s="597" t="s">
        <v>126</v>
      </c>
      <c r="G19" s="598"/>
      <c r="H19" s="599"/>
      <c r="I19" s="398">
        <v>0</v>
      </c>
    </row>
    <row r="29" spans="5:10" x14ac:dyDescent="0.25">
      <c r="E29" s="600">
        <f>DADOS!C11</f>
        <v>0</v>
      </c>
      <c r="F29" s="600"/>
      <c r="G29" s="600"/>
      <c r="H29" s="600"/>
      <c r="I29" s="600"/>
    </row>
    <row r="30" spans="5:10" x14ac:dyDescent="0.25">
      <c r="E30" s="601">
        <f>DADOS!C12</f>
        <v>0</v>
      </c>
      <c r="F30" s="459"/>
      <c r="G30" s="459"/>
      <c r="H30" s="459"/>
      <c r="I30" s="459"/>
    </row>
  </sheetData>
  <sheetProtection password="BF59" sheet="1" objects="1" scenarios="1" selectLockedCells="1"/>
  <mergeCells count="18">
    <mergeCell ref="F19:H19"/>
    <mergeCell ref="E29:I29"/>
    <mergeCell ref="E30:I30"/>
    <mergeCell ref="E13:I13"/>
    <mergeCell ref="F15:H15"/>
    <mergeCell ref="F16:H16"/>
    <mergeCell ref="F17:H17"/>
    <mergeCell ref="F18:H18"/>
    <mergeCell ref="E8:I8"/>
    <mergeCell ref="E9:I9"/>
    <mergeCell ref="E10:I10"/>
    <mergeCell ref="E11:I11"/>
    <mergeCell ref="E12:I12"/>
    <mergeCell ref="B4:F4"/>
    <mergeCell ref="H4:I4"/>
    <mergeCell ref="B5:C5"/>
    <mergeCell ref="E5:G5"/>
    <mergeCell ref="E7:I7"/>
  </mergeCells>
  <pageMargins left="0.5" right="0.5" top="0.75" bottom="0.75" header="0.5" footer="0.5"/>
  <pageSetup paperSize="9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7"/>
  <sheetViews>
    <sheetView workbookViewId="0"/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399" t="s">
        <v>0</v>
      </c>
    </row>
    <row r="2" spans="1:10" x14ac:dyDescent="0.25">
      <c r="A2" s="399" t="s">
        <v>21</v>
      </c>
    </row>
    <row r="3" spans="1:10" x14ac:dyDescent="0.25">
      <c r="A3" s="399" t="s">
        <v>22</v>
      </c>
      <c r="B3" s="2" t="str">
        <f>DADOS!C3</f>
        <v>14/05/2026</v>
      </c>
    </row>
    <row r="4" spans="1:10" x14ac:dyDescent="0.25">
      <c r="A4" s="399" t="s">
        <v>23</v>
      </c>
      <c r="B4" s="602">
        <f>DADOS!C7</f>
        <v>0</v>
      </c>
      <c r="C4" s="459"/>
      <c r="D4" s="459"/>
      <c r="E4" s="459"/>
      <c r="F4" s="459"/>
      <c r="G4" s="399" t="s">
        <v>24</v>
      </c>
      <c r="H4" s="603" t="str">
        <f>DADOS!C9</f>
        <v/>
      </c>
      <c r="I4" s="459"/>
    </row>
    <row r="5" spans="1:10" x14ac:dyDescent="0.25">
      <c r="A5" s="399" t="s">
        <v>25</v>
      </c>
      <c r="B5" s="604" t="str">
        <f>DADOS!C8</f>
        <v/>
      </c>
      <c r="C5" s="602" t="s">
        <v>9</v>
      </c>
      <c r="D5" s="399" t="s">
        <v>26</v>
      </c>
      <c r="E5" s="602">
        <f>DADOS!C13</f>
        <v>0</v>
      </c>
      <c r="F5" s="602" t="s">
        <v>9</v>
      </c>
      <c r="G5" s="602" t="s">
        <v>9</v>
      </c>
      <c r="H5" s="399" t="s">
        <v>27</v>
      </c>
      <c r="I5" s="399">
        <f>DADOS!C14</f>
        <v>0</v>
      </c>
    </row>
    <row r="7" spans="1:10" x14ac:dyDescent="0.25">
      <c r="A7" s="400" t="s">
        <v>28</v>
      </c>
      <c r="B7" s="401" t="s">
        <v>105</v>
      </c>
      <c r="C7" s="402" t="s">
        <v>106</v>
      </c>
      <c r="D7" s="403" t="s">
        <v>107</v>
      </c>
      <c r="E7" s="605" t="s">
        <v>108</v>
      </c>
      <c r="F7" s="606"/>
      <c r="G7" s="607"/>
      <c r="H7" s="608"/>
      <c r="I7" s="609"/>
    </row>
    <row r="8" spans="1:10" x14ac:dyDescent="0.25">
      <c r="A8" s="404" t="s">
        <v>109</v>
      </c>
      <c r="B8" s="405">
        <v>1.5</v>
      </c>
      <c r="C8" s="406">
        <v>4.49</v>
      </c>
      <c r="D8" s="407">
        <v>0</v>
      </c>
      <c r="E8" s="610" t="s">
        <v>110</v>
      </c>
      <c r="F8" s="611"/>
      <c r="G8" s="612"/>
      <c r="H8" s="613"/>
      <c r="I8" s="614"/>
      <c r="J8" s="408">
        <f t="shared" ref="J8:J13" si="0">D8/100</f>
        <v>0</v>
      </c>
    </row>
    <row r="9" spans="1:10" x14ac:dyDescent="0.25">
      <c r="A9" s="409" t="s">
        <v>111</v>
      </c>
      <c r="B9" s="410">
        <v>0.3</v>
      </c>
      <c r="C9" s="411">
        <v>0.82</v>
      </c>
      <c r="D9" s="412">
        <v>0</v>
      </c>
      <c r="E9" s="615" t="s">
        <v>112</v>
      </c>
      <c r="F9" s="616"/>
      <c r="G9" s="617"/>
      <c r="H9" s="618"/>
      <c r="I9" s="619"/>
      <c r="J9" s="413">
        <f t="shared" si="0"/>
        <v>0</v>
      </c>
    </row>
    <row r="10" spans="1:10" x14ac:dyDescent="0.25">
      <c r="A10" s="414" t="s">
        <v>113</v>
      </c>
      <c r="B10" s="415">
        <v>0.56000000000000005</v>
      </c>
      <c r="C10" s="416">
        <v>0.89</v>
      </c>
      <c r="D10" s="417">
        <v>0</v>
      </c>
      <c r="E10" s="620" t="s">
        <v>114</v>
      </c>
      <c r="F10" s="621"/>
      <c r="G10" s="622"/>
      <c r="H10" s="623"/>
      <c r="I10" s="624"/>
      <c r="J10" s="418">
        <f t="shared" si="0"/>
        <v>0</v>
      </c>
    </row>
    <row r="11" spans="1:10" x14ac:dyDescent="0.25">
      <c r="A11" s="419" t="s">
        <v>115</v>
      </c>
      <c r="B11" s="420">
        <v>0.85</v>
      </c>
      <c r="C11" s="421">
        <v>1.1100000000000001</v>
      </c>
      <c r="D11" s="422">
        <v>0</v>
      </c>
      <c r="E11" s="625" t="s">
        <v>116</v>
      </c>
      <c r="F11" s="626"/>
      <c r="G11" s="627"/>
      <c r="H11" s="628"/>
      <c r="I11" s="629"/>
      <c r="J11" s="423">
        <f t="shared" si="0"/>
        <v>0</v>
      </c>
    </row>
    <row r="12" spans="1:10" x14ac:dyDescent="0.25">
      <c r="A12" s="424" t="s">
        <v>117</v>
      </c>
      <c r="B12" s="425">
        <v>3.5</v>
      </c>
      <c r="C12" s="426">
        <v>6.22</v>
      </c>
      <c r="D12" s="427">
        <v>0</v>
      </c>
      <c r="E12" s="630" t="s">
        <v>118</v>
      </c>
      <c r="F12" s="631"/>
      <c r="G12" s="632"/>
      <c r="H12" s="633"/>
      <c r="I12" s="634"/>
      <c r="J12" s="428">
        <f t="shared" si="0"/>
        <v>0</v>
      </c>
    </row>
    <row r="13" spans="1:10" x14ac:dyDescent="0.25">
      <c r="A13" s="429" t="s">
        <v>119</v>
      </c>
      <c r="B13" s="430">
        <v>5.65</v>
      </c>
      <c r="C13" s="431">
        <v>10.65</v>
      </c>
      <c r="D13" s="432">
        <f>I15+I16</f>
        <v>3.65</v>
      </c>
      <c r="E13" s="635" t="s">
        <v>120</v>
      </c>
      <c r="F13" s="636"/>
      <c r="G13" s="637"/>
      <c r="H13" s="638"/>
      <c r="I13" s="639"/>
      <c r="J13" s="433">
        <f t="shared" si="0"/>
        <v>3.6499999999999998E-2</v>
      </c>
    </row>
    <row r="14" spans="1:10" x14ac:dyDescent="0.25">
      <c r="C14" s="434" t="s">
        <v>121</v>
      </c>
      <c r="D14" s="435">
        <f>ROUND(((((1+J8+J9+J10)*(1+J11)*(1+J12)/(1-J13))-1)*100),2)</f>
        <v>3.79</v>
      </c>
    </row>
    <row r="15" spans="1:10" x14ac:dyDescent="0.25">
      <c r="F15" s="640" t="s">
        <v>122</v>
      </c>
      <c r="G15" s="641"/>
      <c r="H15" s="642"/>
      <c r="I15" s="436">
        <v>3.65</v>
      </c>
      <c r="J15" s="437">
        <f>I15/100</f>
        <v>3.6499999999999998E-2</v>
      </c>
    </row>
    <row r="16" spans="1:10" x14ac:dyDescent="0.25">
      <c r="F16" s="643" t="s">
        <v>126</v>
      </c>
      <c r="G16" s="644"/>
      <c r="H16" s="645"/>
      <c r="I16" s="438">
        <v>0</v>
      </c>
    </row>
    <row r="26" spans="5:9" x14ac:dyDescent="0.25">
      <c r="E26" s="646">
        <f>DADOS!C11</f>
        <v>0</v>
      </c>
      <c r="F26" s="646"/>
      <c r="G26" s="646"/>
      <c r="H26" s="646"/>
      <c r="I26" s="646"/>
    </row>
    <row r="27" spans="5:9" x14ac:dyDescent="0.25">
      <c r="E27" s="647">
        <f>DADOS!C12</f>
        <v>0</v>
      </c>
      <c r="F27" s="459"/>
      <c r="G27" s="459"/>
      <c r="H27" s="459"/>
      <c r="I27" s="459"/>
    </row>
  </sheetData>
  <sheetProtection password="BF59" sheet="1" objects="1" scenarios="1" selectLockedCells="1"/>
  <mergeCells count="15">
    <mergeCell ref="E13:I13"/>
    <mergeCell ref="F15:H15"/>
    <mergeCell ref="F16:H16"/>
    <mergeCell ref="E26:I26"/>
    <mergeCell ref="E27:I27"/>
    <mergeCell ref="E8:I8"/>
    <mergeCell ref="E9:I9"/>
    <mergeCell ref="E10:I10"/>
    <mergeCell ref="E11:I11"/>
    <mergeCell ref="E12:I12"/>
    <mergeCell ref="B4:F4"/>
    <mergeCell ref="H4:I4"/>
    <mergeCell ref="B5:C5"/>
    <mergeCell ref="E5:G5"/>
    <mergeCell ref="E7:I7"/>
  </mergeCells>
  <pageMargins left="0.5" right="0.5" top="0.75" bottom="0.75" header="0.5" footer="0.5"/>
  <pageSetup paperSize="9"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4"/>
  <sheetViews>
    <sheetView workbookViewId="0"/>
  </sheetViews>
  <sheetFormatPr defaultRowHeight="15" x14ac:dyDescent="0.25"/>
  <sheetData>
    <row r="1" spans="1:9" x14ac:dyDescent="0.25">
      <c r="A1" s="439" t="s">
        <v>0</v>
      </c>
    </row>
    <row r="2" spans="1:9" x14ac:dyDescent="0.25">
      <c r="A2" s="439" t="s">
        <v>21</v>
      </c>
    </row>
    <row r="3" spans="1:9" x14ac:dyDescent="0.25">
      <c r="A3" s="439" t="s">
        <v>22</v>
      </c>
      <c r="B3" s="2" t="str">
        <f>DADOS!C3</f>
        <v>14/05/2026</v>
      </c>
    </row>
    <row r="4" spans="1:9" x14ac:dyDescent="0.25">
      <c r="A4" s="439" t="s">
        <v>23</v>
      </c>
      <c r="B4" s="648">
        <f>DADOS!C7</f>
        <v>0</v>
      </c>
      <c r="C4" s="459"/>
      <c r="D4" s="459"/>
      <c r="E4" s="459"/>
      <c r="F4" s="459"/>
      <c r="G4" s="439" t="s">
        <v>24</v>
      </c>
      <c r="H4" s="649" t="str">
        <f>DADOS!C9</f>
        <v/>
      </c>
      <c r="I4" s="459"/>
    </row>
    <row r="5" spans="1:9" x14ac:dyDescent="0.25">
      <c r="A5" s="439" t="s">
        <v>25</v>
      </c>
      <c r="B5" s="650" t="str">
        <f>DADOS!C8</f>
        <v/>
      </c>
      <c r="C5" s="648" t="s">
        <v>9</v>
      </c>
      <c r="D5" s="439" t="s">
        <v>26</v>
      </c>
      <c r="E5" s="648">
        <f>DADOS!C13</f>
        <v>0</v>
      </c>
      <c r="F5" s="648" t="s">
        <v>9</v>
      </c>
      <c r="G5" s="648" t="s">
        <v>9</v>
      </c>
      <c r="H5" s="439" t="s">
        <v>27</v>
      </c>
      <c r="I5" s="439">
        <f>DADOS!C14</f>
        <v>0</v>
      </c>
    </row>
    <row r="8" spans="1:9" x14ac:dyDescent="0.25">
      <c r="A8" s="440" t="s">
        <v>127</v>
      </c>
      <c r="B8" s="441">
        <v>1.1428</v>
      </c>
      <c r="C8" s="651" t="s">
        <v>128</v>
      </c>
      <c r="D8" s="652"/>
      <c r="E8" s="653"/>
      <c r="F8" s="654"/>
      <c r="G8" s="655"/>
      <c r="H8" s="656"/>
      <c r="I8" s="657"/>
    </row>
    <row r="9" spans="1:9" x14ac:dyDescent="0.25">
      <c r="A9" s="442" t="s">
        <v>129</v>
      </c>
      <c r="B9" s="443">
        <v>0.2</v>
      </c>
      <c r="C9" s="658" t="s">
        <v>130</v>
      </c>
      <c r="D9" s="659"/>
      <c r="E9" s="660"/>
      <c r="F9" s="661"/>
      <c r="G9" s="662"/>
      <c r="H9" s="663"/>
      <c r="I9" s="664"/>
    </row>
    <row r="10" spans="1:9" x14ac:dyDescent="0.25">
      <c r="A10" s="444" t="s">
        <v>131</v>
      </c>
      <c r="B10" s="445">
        <v>0.12</v>
      </c>
      <c r="C10" s="665" t="s">
        <v>132</v>
      </c>
      <c r="D10" s="666"/>
      <c r="E10" s="667"/>
      <c r="F10" s="668"/>
      <c r="G10" s="669"/>
      <c r="H10" s="670"/>
      <c r="I10" s="671"/>
    </row>
    <row r="11" spans="1:9" x14ac:dyDescent="0.25">
      <c r="A11" s="446" t="s">
        <v>133</v>
      </c>
      <c r="B11" s="447">
        <v>0</v>
      </c>
      <c r="C11" s="672" t="s">
        <v>134</v>
      </c>
      <c r="D11" s="673"/>
      <c r="E11" s="674"/>
      <c r="F11" s="675"/>
      <c r="G11" s="676"/>
      <c r="H11" s="677"/>
      <c r="I11" s="678"/>
    </row>
    <row r="12" spans="1:9" x14ac:dyDescent="0.25">
      <c r="A12" s="448" t="s">
        <v>135</v>
      </c>
      <c r="B12" s="449">
        <f>(((1+B8+B9)*(1+B10))/(1-B11))</f>
        <v>2.6239360000000009</v>
      </c>
      <c r="C12" s="459" t="s">
        <v>136</v>
      </c>
      <c r="D12" s="459"/>
      <c r="E12" s="459"/>
      <c r="F12" s="459"/>
      <c r="G12" s="459"/>
      <c r="H12" s="459"/>
      <c r="I12" s="459"/>
    </row>
    <row r="13" spans="1:9" x14ac:dyDescent="0.25">
      <c r="A13" s="450" t="s">
        <v>137</v>
      </c>
      <c r="B13" s="451">
        <f>((1+B10)/(1-B11))</f>
        <v>1.1200000000000001</v>
      </c>
      <c r="C13" s="459" t="s">
        <v>138</v>
      </c>
      <c r="D13" s="459"/>
      <c r="E13" s="459"/>
      <c r="F13" s="459"/>
      <c r="G13" s="459"/>
      <c r="H13" s="459"/>
      <c r="I13" s="459"/>
    </row>
    <row r="23" spans="5:9" x14ac:dyDescent="0.25">
      <c r="E23" s="679">
        <f>DADOS!C11</f>
        <v>0</v>
      </c>
      <c r="F23" s="679"/>
      <c r="G23" s="679"/>
      <c r="H23" s="679"/>
      <c r="I23" s="679"/>
    </row>
    <row r="24" spans="5:9" x14ac:dyDescent="0.25">
      <c r="E24" s="680">
        <f>DADOS!C12</f>
        <v>0</v>
      </c>
      <c r="F24" s="459"/>
      <c r="G24" s="459"/>
      <c r="H24" s="459"/>
      <c r="I24" s="459"/>
    </row>
  </sheetData>
  <sheetProtection password="BF59" sheet="1" objects="1" scenarios="1" selectLockedCells="1"/>
  <mergeCells count="12">
    <mergeCell ref="E23:I23"/>
    <mergeCell ref="E24:I24"/>
    <mergeCell ref="C9:I9"/>
    <mergeCell ref="C10:I10"/>
    <mergeCell ref="C11:I11"/>
    <mergeCell ref="C12:I12"/>
    <mergeCell ref="C13:I13"/>
    <mergeCell ref="B4:F4"/>
    <mergeCell ref="H4:I4"/>
    <mergeCell ref="B5:C5"/>
    <mergeCell ref="E5:G5"/>
    <mergeCell ref="C8:I8"/>
  </mergeCells>
  <pageMargins left="0.5" right="0.5" top="0.75" bottom="0.75" header="0.5" footer="0.5"/>
  <pageSetup paperSize="9"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"/>
  <sheetViews>
    <sheetView workbookViewId="0"/>
  </sheetViews>
  <sheetFormatPr defaultRowHeight="15" x14ac:dyDescent="0.25"/>
  <sheetData>
    <row r="1" spans="1:1" x14ac:dyDescent="0.25">
      <c r="A1" s="452">
        <f>'BDI Principal'!D14</f>
        <v>20.7</v>
      </c>
    </row>
    <row r="2" spans="1:1" x14ac:dyDescent="0.25">
      <c r="A2" s="453">
        <f>'BDI Diferenciado'!D14</f>
        <v>3.79</v>
      </c>
    </row>
    <row r="3" spans="1:1" x14ac:dyDescent="0.25">
      <c r="A3" s="454">
        <f>'BDI (Fator K e TRDE)'!B12</f>
        <v>2.6239360000000009</v>
      </c>
    </row>
    <row r="4" spans="1:1" x14ac:dyDescent="0.25">
      <c r="A4" s="455">
        <f>'BDI (Fator K e TRDE)'!B13</f>
        <v>1.1200000000000001</v>
      </c>
    </row>
  </sheetData>
  <sheetProtection password="BF59" sheet="1" objects="1" scenarios="1"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DADOS</vt:lpstr>
      <vt:lpstr>Orçamento</vt:lpstr>
      <vt:lpstr>Cronograma</vt:lpstr>
      <vt:lpstr>BDI Principal</vt:lpstr>
      <vt:lpstr>BDI Diferenciado</vt:lpstr>
      <vt:lpstr>BDI (Fator K e TRDE)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Thales Martins de Oliveira Gomes</cp:lastModifiedBy>
  <dcterms:created xsi:type="dcterms:W3CDTF">2026-05-14T18:43:28Z</dcterms:created>
  <dcterms:modified xsi:type="dcterms:W3CDTF">2026-05-14T18:46:10Z</dcterms:modified>
</cp:coreProperties>
</file>